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Compras 06 - CRISTIANE\Editais 2022\Tomada de Preços\TP 24 Obras Escolas\"/>
    </mc:Choice>
  </mc:AlternateContent>
  <xr:revisionPtr revIDLastSave="0" documentId="8_{820BECF6-4F3A-464C-BD61-EEE8BB9242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2" r:id="rId1"/>
    <sheet name="CRONOGRAMA" sheetId="3" r:id="rId2"/>
  </sheets>
  <externalReferences>
    <externalReference r:id="rId3"/>
    <externalReference r:id="rId4"/>
  </externalReferences>
  <definedNames>
    <definedName name="_xlnm.Print_Area" localSheetId="0">ORÇAMENTO!$A$1:$O$34</definedName>
    <definedName name="F_10">#REF!</definedName>
    <definedName name="F_105">#REF!</definedName>
    <definedName name="F_107">#REF!</definedName>
    <definedName name="F_11">#REF!</definedName>
    <definedName name="F_112">#REF!</definedName>
    <definedName name="F_113">#REF!</definedName>
    <definedName name="F_117">#REF!</definedName>
    <definedName name="F_12">#REF!</definedName>
    <definedName name="F_120">#REF!</definedName>
    <definedName name="F_122">#REF!</definedName>
    <definedName name="F_127">#REF!</definedName>
    <definedName name="F_13">#REF!</definedName>
    <definedName name="F_14">#REF!</definedName>
    <definedName name="F_140">#REF!</definedName>
    <definedName name="F_15">#REF!</definedName>
    <definedName name="F_150">#REF!</definedName>
    <definedName name="F_16">#REF!</definedName>
    <definedName name="F_160">#REF!</definedName>
    <definedName name="F_17">#REF!</definedName>
    <definedName name="F_185">#REF!</definedName>
    <definedName name="F_2">#REF!</definedName>
    <definedName name="F_205">#REF!</definedName>
    <definedName name="F_215">#REF!</definedName>
    <definedName name="F_245">#REF!</definedName>
    <definedName name="F_250">#REF!</definedName>
    <definedName name="F_255">#REF!</definedName>
    <definedName name="F_260">#REF!</definedName>
    <definedName name="F_270">#REF!</definedName>
    <definedName name="F_285">#REF!</definedName>
    <definedName name="F_29">#REF!</definedName>
    <definedName name="F_290">#REF!</definedName>
    <definedName name="F_295">#REF!</definedName>
    <definedName name="F_3">#REF!</definedName>
    <definedName name="F_30">#REF!</definedName>
    <definedName name="F_31">#REF!</definedName>
    <definedName name="F_320">#REF!</definedName>
    <definedName name="F_33">#REF!</definedName>
    <definedName name="F_34">#REF!</definedName>
    <definedName name="F_345">#REF!</definedName>
    <definedName name="F_35">#REF!</definedName>
    <definedName name="F_350">#REF!</definedName>
    <definedName name="F_360">#REF!</definedName>
    <definedName name="F_37">#REF!</definedName>
    <definedName name="F_380">#REF!</definedName>
    <definedName name="F_390">#REF!</definedName>
    <definedName name="F_395">#REF!</definedName>
    <definedName name="F_397">#REF!</definedName>
    <definedName name="F_400">#REF!</definedName>
    <definedName name="F_405">#REF!</definedName>
    <definedName name="F_410">#REF!</definedName>
    <definedName name="F_42">#REF!</definedName>
    <definedName name="F_420">#REF!</definedName>
    <definedName name="F_428">#REF!</definedName>
    <definedName name="F_435">#REF!</definedName>
    <definedName name="F_440">#REF!</definedName>
    <definedName name="F_445">#REF!</definedName>
    <definedName name="F_45">#REF!</definedName>
    <definedName name="F_450">#REF!</definedName>
    <definedName name="F_452">#REF!</definedName>
    <definedName name="F_460">#REF!</definedName>
    <definedName name="F_461">#REF!</definedName>
    <definedName name="F_463">#REF!</definedName>
    <definedName name="F_465">#REF!</definedName>
    <definedName name="F_47">#REF!</definedName>
    <definedName name="F_475">#REF!</definedName>
    <definedName name="F_480">#REF!</definedName>
    <definedName name="F_495">#REF!</definedName>
    <definedName name="F_505">#REF!</definedName>
    <definedName name="F_510">#REF!</definedName>
    <definedName name="F_515">#REF!</definedName>
    <definedName name="F_52">#REF!</definedName>
    <definedName name="F_535">#REF!</definedName>
    <definedName name="F_540">#REF!</definedName>
    <definedName name="F_548">#REF!</definedName>
    <definedName name="F_550">#REF!</definedName>
    <definedName name="F_555">#REF!</definedName>
    <definedName name="F_565">#REF!</definedName>
    <definedName name="F_57">#REF!</definedName>
    <definedName name="F_580">#REF!</definedName>
    <definedName name="F_59">#REF!</definedName>
    <definedName name="F_593">#REF!</definedName>
    <definedName name="F_595">#REF!</definedName>
    <definedName name="F_600">#REF!</definedName>
    <definedName name="F_62">#REF!</definedName>
    <definedName name="F_63">#REF!</definedName>
    <definedName name="F_64">#REF!</definedName>
    <definedName name="F_685">#REF!</definedName>
    <definedName name="F_7">#REF!</definedName>
    <definedName name="F_70">#REF!</definedName>
    <definedName name="F_72">#REF!</definedName>
    <definedName name="F_736">#REF!</definedName>
    <definedName name="F_745">#REF!</definedName>
    <definedName name="F_748">#REF!</definedName>
    <definedName name="F_750">#REF!</definedName>
    <definedName name="F_754">#REF!</definedName>
    <definedName name="F_757">#REF!</definedName>
    <definedName name="F_758">#REF!</definedName>
    <definedName name="F_760">#REF!</definedName>
    <definedName name="F_77">#REF!</definedName>
    <definedName name="F_773">#REF!</definedName>
    <definedName name="F_775">#REF!</definedName>
    <definedName name="F_779">#REF!</definedName>
    <definedName name="F_784">#REF!</definedName>
    <definedName name="F_788">#REF!</definedName>
    <definedName name="F_792">#REF!</definedName>
    <definedName name="F_796">#REF!</definedName>
    <definedName name="F_8">#REF!</definedName>
    <definedName name="F_802">#REF!</definedName>
    <definedName name="F_803">#REF!</definedName>
    <definedName name="F_805">#REF!</definedName>
    <definedName name="F_82">#REF!</definedName>
    <definedName name="F_820">#REF!</definedName>
    <definedName name="F_830">#REF!</definedName>
    <definedName name="F_855">#REF!</definedName>
    <definedName name="F_870">#REF!</definedName>
    <definedName name="F_880">#REF!</definedName>
    <definedName name="F_882">#REF!</definedName>
    <definedName name="F_884">#REF!</definedName>
    <definedName name="F_886">#REF!</definedName>
    <definedName name="F_888">#REF!</definedName>
    <definedName name="F_890">#REF!</definedName>
    <definedName name="F_9">#REF!</definedName>
    <definedName name="F_905">#REF!</definedName>
    <definedName name="F_910">#REF!</definedName>
    <definedName name="F_930">#REF!</definedName>
    <definedName name="F_950">#REF!</definedName>
    <definedName name="F_960">#REF!</definedName>
    <definedName name="F_965">#REF!</definedName>
    <definedName name="F_97">#REF!</definedName>
    <definedName name="F_970">#REF!</definedName>
    <definedName name="F_980">#REF!</definedName>
    <definedName name="F_990">#REF!</definedName>
    <definedName name="Modalidades">#REF!</definedName>
  </definedNames>
  <calcPr calcId="191029"/>
</workbook>
</file>

<file path=xl/calcChain.xml><?xml version="1.0" encoding="utf-8"?>
<calcChain xmlns="http://schemas.openxmlformats.org/spreadsheetml/2006/main">
  <c r="A3" i="3" l="1"/>
  <c r="A1" i="3"/>
  <c r="A24" i="3" l="1"/>
  <c r="B23" i="3"/>
  <c r="A22" i="3"/>
  <c r="B21" i="3"/>
  <c r="A20" i="3"/>
  <c r="A19" i="3"/>
  <c r="B18" i="3"/>
  <c r="A17" i="3"/>
  <c r="A16" i="3"/>
  <c r="B15" i="3"/>
  <c r="B13" i="3"/>
  <c r="A12" i="3"/>
  <c r="B11" i="3"/>
  <c r="A8" i="3"/>
  <c r="A9" i="3"/>
  <c r="A10" i="3"/>
  <c r="A7" i="3"/>
  <c r="B10" i="3"/>
  <c r="B6" i="3"/>
  <c r="A11" i="3"/>
  <c r="A6" i="3"/>
  <c r="B20" i="3"/>
  <c r="B12" i="3"/>
  <c r="C20" i="3" l="1"/>
  <c r="E20" i="3" s="1"/>
  <c r="C12" i="3"/>
  <c r="E12" i="3" s="1"/>
  <c r="B9" i="3" l="1"/>
  <c r="B8" i="3"/>
  <c r="C9" i="3" l="1"/>
  <c r="E9" i="3" s="1"/>
  <c r="C8" i="3"/>
  <c r="E8" i="3" s="1"/>
  <c r="C10" i="3"/>
  <c r="E10" i="3" s="1"/>
  <c r="B24" i="3" l="1"/>
  <c r="B22" i="3"/>
  <c r="B19" i="3"/>
  <c r="C19" i="3" l="1"/>
  <c r="E19" i="3" s="1"/>
  <c r="C22" i="3"/>
  <c r="E22" i="3" s="1"/>
  <c r="B17" i="3"/>
  <c r="B16" i="3"/>
  <c r="B14" i="3"/>
  <c r="C24" i="3" l="1"/>
  <c r="E24" i="3" s="1"/>
  <c r="C16" i="3" l="1"/>
  <c r="E16" i="3" s="1"/>
  <c r="C17" i="3"/>
  <c r="E17" i="3" s="1"/>
  <c r="C14" i="3"/>
  <c r="E14" i="3" s="1"/>
  <c r="B7" i="3" l="1"/>
  <c r="C7" i="3" l="1"/>
  <c r="E7" i="3" s="1"/>
  <c r="E26" i="3" s="1"/>
  <c r="C25" i="3" l="1"/>
  <c r="D2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automático. </t>
        </r>
        <r>
          <rPr>
            <sz val="9"/>
            <color rgb="FF000000"/>
            <rFont val="Tahoma"/>
            <family val="2"/>
            <charset val="1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rgb="FF000000"/>
            <rFont val="Tahoma"/>
            <family val="2"/>
            <charset val="1"/>
          </rPr>
          <t>B13</t>
        </r>
        <r>
          <rPr>
            <sz val="9"/>
            <color rgb="FF000000"/>
            <rFont val="Tahoma"/>
            <family val="2"/>
            <charset val="1"/>
          </rPr>
          <t xml:space="preserve"> e arraste a fórmula para baixo para preencher as demais linhas.
</t>
        </r>
      </text>
    </comment>
    <comment ref="B5" authorId="0" shapeId="0" xr:uid="{00000000-0006-0000-0100-000002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</t>
        </r>
        <r>
          <rPr>
            <sz val="9"/>
            <color rgb="FF000000"/>
            <rFont val="Tahoma"/>
            <family val="2"/>
            <charset val="1"/>
          </rPr>
          <t xml:space="preserve">Informe o número do item, conforme codificação própria. Aceita caracteres alfanuméricos. Exemplos: 1.1, 1.2, 1.2.1, etc. </t>
        </r>
      </text>
    </comment>
    <comment ref="C5" authorId="0" shapeId="0" xr:uid="{00000000-0006-0000-0100-000003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>Selecione na lista suspensa a</t>
        </r>
        <r>
          <rPr>
            <b/>
            <sz val="9"/>
            <color rgb="FF000000"/>
            <rFont val="Tahoma"/>
            <family val="2"/>
            <charset val="1"/>
          </rPr>
          <t xml:space="preserve"> </t>
        </r>
        <r>
          <rPr>
            <sz val="9"/>
            <color rgb="FF000000"/>
            <rFont val="Tahoma"/>
            <family val="2"/>
            <charset val="1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D5" authorId="0" shapeId="0" xr:uid="{00000000-0006-0000-0100-000004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E5" authorId="0" shapeId="0" xr:uid="{00000000-0006-0000-0100-000005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 xml:space="preserve">Informe a Data de Referência da tabela ou do orçamento/cotação utilizado na composição do preço unitário estimado.
</t>
        </r>
      </text>
    </comment>
    <comment ref="F5" authorId="0" shapeId="0" xr:uid="{00000000-0006-0000-0100-000006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
</t>
        </r>
        <r>
          <rPr>
            <sz val="9"/>
            <color rgb="FF000000"/>
            <rFont val="Tahoma"/>
            <family val="2"/>
            <charset val="1"/>
          </rPr>
          <t>Informe a descrição do item. Campo limitado a 300 caracteres.</t>
        </r>
      </text>
    </comment>
    <comment ref="K6" authorId="0" shapeId="0" xr:uid="{00000000-0006-0000-0100-000007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automático. </t>
        </r>
        <r>
          <rPr>
            <sz val="9"/>
            <color rgb="FF000000"/>
            <rFont val="Tahoma"/>
            <family val="2"/>
            <charset val="1"/>
          </rPr>
          <t xml:space="preserve">Preço total estimado para o item. 
 Selecione a célula </t>
        </r>
        <r>
          <rPr>
            <b/>
            <sz val="9"/>
            <color rgb="FF000000"/>
            <rFont val="Tahoma"/>
            <family val="2"/>
            <charset val="1"/>
          </rPr>
          <t>K13</t>
        </r>
        <r>
          <rPr>
            <sz val="9"/>
            <color rgb="FF000000"/>
            <rFont val="Tahoma"/>
            <family val="2"/>
            <charset val="1"/>
          </rPr>
          <t xml:space="preserve"> e arraste a fórmula para baixo para preencher as demais linhas.
</t>
        </r>
      </text>
    </comment>
    <comment ref="M7" authorId="0" shapeId="0" xr:uid="{00000000-0006-0000-0100-000008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
</t>
        </r>
        <r>
          <rPr>
            <sz val="9"/>
            <color rgb="FF000000"/>
            <rFont val="Tahoma"/>
            <family val="2"/>
            <charset val="1"/>
          </rPr>
          <t>Informar o preço unitário estimado incluindo o BDI. O valor preenchido será sempre arredondado para três casas decimais após a vírgula.</t>
        </r>
      </text>
    </comment>
    <comment ref="N7" authorId="0" shapeId="0" xr:uid="{00000000-0006-0000-0100-000009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
</t>
        </r>
        <r>
          <rPr>
            <sz val="9"/>
            <color rgb="FF000000"/>
            <rFont val="Tahoma"/>
            <family val="2"/>
            <charset val="1"/>
          </rPr>
          <t>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O7" authorId="0" shapeId="0" xr:uid="{00000000-0006-0000-0100-00000A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
</t>
        </r>
        <r>
          <rPr>
            <sz val="9"/>
            <color rgb="FF000000"/>
            <rFont val="Tahoma"/>
            <family val="2"/>
            <charset val="1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<sst xmlns="http://schemas.openxmlformats.org/spreadsheetml/2006/main" count="114" uniqueCount="88">
  <si>
    <t>UN</t>
  </si>
  <si>
    <t>M2</t>
  </si>
  <si>
    <t>91295</t>
  </si>
  <si>
    <t>PORTA DE MADEIRA FRISADA, SEMI-OCA (LEVE OU MÉDIA), 60X210CM, ESPESSURA DE 3CM, INCLUSO DOBRADIÇAS - FORNECIMENTO E INSTALAÇÃO. AF_12/2019</t>
  </si>
  <si>
    <t>91306</t>
  </si>
  <si>
    <t>FECHADURA DE EMBUTIR PARA PORTAS INTERNAS, COMPLETA, ACABAMENTO PADRÃO MÉDIO, COM EXECUÇÃO DE FURO - FORNECIMENTO E INSTALAÇÃO. AF_12/2019</t>
  </si>
  <si>
    <t>86939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</si>
  <si>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</si>
  <si>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102197</t>
  </si>
  <si>
    <t>PINTURA FUNDO NIVELADOR ALQUÍDICO BRANCO EM MADEIRA. AF_01/2021</t>
  </si>
  <si>
    <t>102218</t>
  </si>
  <si>
    <t>PINTURA TINTA DE ACABAMENTO (PIGMENTADA) ESMALTE SINTÉTICO FOSCO EM MADEIRA, 2 DEMÃOS. AF_01/2021</t>
  </si>
  <si>
    <t>87272</t>
  </si>
  <si>
    <t>REVESTIMENTO CERÂMICO PARA PAREDES INTERNAS COM PLACAS TIPO ESMALTADA EXTRA  DE DIMENSÕES 33X45 CM APLICADAS EM AMBIENTES DE ÁREA MENOR QUE 5 M² NA ALTURA INTEIRA DAS PAREDES. AF_06/2014</t>
  </si>
  <si>
    <t>99811</t>
  </si>
  <si>
    <t>LIMPEZA DE CONTRAPISO COM VASSOURA A SECO. AF_04/2019</t>
  </si>
  <si>
    <t>97633</t>
  </si>
  <si>
    <t>DEMOLIÇÃO DE REVESTIMENTO CERÂMICO, DE FORMA MANUAL, SEM REAPROVEITAMENTO. AF_12/2017</t>
  </si>
  <si>
    <t>97644</t>
  </si>
  <si>
    <t>REMOÇÃO DE PORTAS, DE FORMA MANUAL, SEM REAPROVEITAMENTO. AF_12/2017</t>
  </si>
  <si>
    <t>97663</t>
  </si>
  <si>
    <t>REMOÇÃO DE LOUÇAS, DE FORMA MANUAL, SEM REAPROVEITAMENTO. AF_12/2017</t>
  </si>
  <si>
    <t>N° Ordem</t>
  </si>
  <si>
    <t>Nº Item*</t>
  </si>
  <si>
    <t>Fonte de Referência**</t>
  </si>
  <si>
    <t>Código de Referência**</t>
  </si>
  <si>
    <t>Data de Referência**</t>
  </si>
  <si>
    <t>Descrição do item*</t>
  </si>
  <si>
    <t>Estimativa</t>
  </si>
  <si>
    <t>Qtd.*</t>
  </si>
  <si>
    <t>Unid.*</t>
  </si>
  <si>
    <t>Preço Total (R$)</t>
  </si>
  <si>
    <t>Material/Equip (R$)</t>
  </si>
  <si>
    <t>Mâo-de-obra (R$)</t>
  </si>
  <si>
    <t>Material/ Equip(R$)</t>
  </si>
  <si>
    <t>Mão-de-obra (R$)</t>
  </si>
  <si>
    <t>Total (R$)</t>
  </si>
  <si>
    <t>% BDI**</t>
  </si>
  <si>
    <t>% Encargos Sociais**</t>
  </si>
  <si>
    <t>SINAPI</t>
  </si>
  <si>
    <t>m2</t>
  </si>
  <si>
    <t>COMPOSICAO_PROPRIA</t>
  </si>
  <si>
    <t>BDI</t>
  </si>
  <si>
    <t>Encargos</t>
  </si>
  <si>
    <t>TOTAL</t>
  </si>
  <si>
    <t>C1</t>
  </si>
  <si>
    <t>C2</t>
  </si>
  <si>
    <t>1.1</t>
  </si>
  <si>
    <t>ESQUADRIAS</t>
  </si>
  <si>
    <t>3.1</t>
  </si>
  <si>
    <t>4.2</t>
  </si>
  <si>
    <t>5.2</t>
  </si>
  <si>
    <t>4.1</t>
  </si>
  <si>
    <t>6.1</t>
  </si>
  <si>
    <t>7.1</t>
  </si>
  <si>
    <t>1.2</t>
  </si>
  <si>
    <t>SERVIÇOS FINAIS</t>
  </si>
  <si>
    <t xml:space="preserve">RELATÓRIO GLOBAL </t>
  </si>
  <si>
    <t>Data Referência</t>
  </si>
  <si>
    <t>DESCRIÇÃO DO OBJETO</t>
  </si>
  <si>
    <t>ÓRGÃO</t>
  </si>
  <si>
    <t>PREÇO ORÇADO ESTIMADO</t>
  </si>
  <si>
    <t>PREFEITURA MUNICIPAL DE TRIUNFO/RS</t>
  </si>
  <si>
    <t>Data Emissão</t>
  </si>
  <si>
    <t>Subtotal Item</t>
  </si>
  <si>
    <t>Preço unitário (R$)</t>
  </si>
  <si>
    <t>PLACA DE OBRA EM CHAPA DE ACO GALVANIZADO</t>
  </si>
  <si>
    <t>Item</t>
  </si>
  <si>
    <t xml:space="preserve">Descrição dos Serviços </t>
  </si>
  <si>
    <t>VALOR TOTAL</t>
  </si>
  <si>
    <t>%</t>
  </si>
  <si>
    <t>1º Mês</t>
  </si>
  <si>
    <t>Mat./M.Obra</t>
  </si>
  <si>
    <t>TOTAL DAS MEDIÇÕES</t>
  </si>
  <si>
    <t xml:space="preserve">                  </t>
  </si>
  <si>
    <t>MEDIÇÕES  ACUMULADAS</t>
  </si>
  <si>
    <t>1.3</t>
  </si>
  <si>
    <t>1.4</t>
  </si>
  <si>
    <t>2.1</t>
  </si>
  <si>
    <t>5.1</t>
  </si>
  <si>
    <t>SECRETARIA MUNICIPAL DE COORDENAÇÃO E PLANEJAMENTO</t>
  </si>
  <si>
    <t>SERVIÇOS INICIAIS E REMOÇÕES</t>
  </si>
  <si>
    <t>REVESTIMENTOS</t>
  </si>
  <si>
    <t>PINTURA</t>
  </si>
  <si>
    <t>EQUIPAMENTOS SANITÁRIOS</t>
  </si>
  <si>
    <t>ACESSÓRIOS</t>
  </si>
  <si>
    <t>VASO SANITARIO SIFONADO CONVENCIONAL COM  LOUÇA BRANCA  COM CAIXA PLÁSTICA - FORNECIMENTO E INSTALAÇÃO</t>
  </si>
  <si>
    <t>REFORMA EMEF MANOEL LUIZ KUHN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</si>
</sst>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/m/yyyy"/>
    <numFmt numFmtId="165" formatCode="&quot;R$ &quot;#,##0.00"/>
    <numFmt numFmtId="166" formatCode="dd/mm/yy;@"/>
    <numFmt numFmtId="167" formatCode="_-* #,##0.00_-;\-* #,##0.00_-;_-* \-??_-;_-@_-"/>
    <numFmt numFmtId="168" formatCode="[$-416]mmm\-yy;@"/>
    <numFmt numFmtId="169" formatCode="_(&quot;R$&quot;* #,##0.00_);_(&quot;R$&quot;* \(#,##0.00\);_(&quot;R$&quot;* \-??_);_(@_)"/>
    <numFmt numFmtId="170" formatCode="_(* #,##0.00_);_(* \(#,##0.00\);_(* \-??_);_(@_)"/>
    <numFmt numFmtId="171" formatCode="&quot;R$&quot;\ #,##0.0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9"/>
      <color rgb="FF000000"/>
      <name val="Arial"/>
      <family val="2"/>
    </font>
    <font>
      <sz val="10"/>
      <name val="Arial"/>
      <family val="2"/>
      <charset val="1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FFFF"/>
      <name val="Arial"/>
      <family val="2"/>
    </font>
    <font>
      <b/>
      <sz val="9"/>
      <name val="Arial"/>
      <family val="2"/>
    </font>
    <font>
      <sz val="9"/>
      <color rgb="FF002060"/>
      <name val="Arial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CFE0F1"/>
      </patternFill>
    </fill>
    <fill>
      <patternFill patternType="solid">
        <fgColor theme="0" tint="-0.14999847407452621"/>
        <bgColor rgb="FFCFE0F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33339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333399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auto="1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9" fontId="7" fillId="0" borderId="0" applyBorder="0" applyProtection="0"/>
    <xf numFmtId="0" fontId="7" fillId="0" borderId="0"/>
    <xf numFmtId="170" fontId="7" fillId="0" borderId="0" applyBorder="0" applyProtection="0"/>
    <xf numFmtId="170" fontId="7" fillId="0" borderId="0" applyBorder="0" applyProtection="0"/>
    <xf numFmtId="43" fontId="2" fillId="0" borderId="0" applyFont="0" applyFill="0" applyBorder="0" applyAlignment="0" applyProtection="0"/>
  </cellStyleXfs>
  <cellXfs count="157">
    <xf numFmtId="0" fontId="0" fillId="0" borderId="0" xfId="0"/>
    <xf numFmtId="0" fontId="9" fillId="0" borderId="0" xfId="0" applyFont="1"/>
    <xf numFmtId="1" fontId="9" fillId="3" borderId="7" xfId="0" applyNumberFormat="1" applyFont="1" applyFill="1" applyBorder="1" applyAlignment="1">
      <alignment horizontal="left"/>
    </xf>
    <xf numFmtId="1" fontId="8" fillId="4" borderId="1" xfId="0" applyNumberFormat="1" applyFont="1" applyFill="1" applyBorder="1" applyAlignment="1" applyProtection="1">
      <alignment horizontal="left"/>
      <protection locked="0"/>
    </xf>
    <xf numFmtId="165" fontId="9" fillId="4" borderId="1" xfId="0" applyNumberFormat="1" applyFont="1" applyFill="1" applyBorder="1" applyAlignment="1" applyProtection="1">
      <alignment horizontal="left"/>
      <protection locked="0"/>
    </xf>
    <xf numFmtId="49" fontId="9" fillId="4" borderId="1" xfId="0" applyNumberFormat="1" applyFont="1" applyFill="1" applyBorder="1" applyProtection="1">
      <protection locked="0"/>
    </xf>
    <xf numFmtId="166" fontId="9" fillId="4" borderId="1" xfId="0" applyNumberFormat="1" applyFont="1" applyFill="1" applyBorder="1" applyAlignment="1" applyProtection="1">
      <alignment horizontal="left"/>
      <protection locked="0"/>
    </xf>
    <xf numFmtId="0" fontId="12" fillId="4" borderId="1" xfId="0" applyFont="1" applyFill="1" applyBorder="1" applyAlignment="1" applyProtection="1">
      <alignment horizontal="left" wrapText="1"/>
      <protection locked="0"/>
    </xf>
    <xf numFmtId="1" fontId="9" fillId="0" borderId="7" xfId="0" applyNumberFormat="1" applyFont="1" applyBorder="1" applyAlignment="1">
      <alignment horizontal="left" vertical="center"/>
    </xf>
    <xf numFmtId="1" fontId="9" fillId="0" borderId="1" xfId="0" applyNumberFormat="1" applyFont="1" applyBorder="1" applyAlignment="1" applyProtection="1">
      <alignment horizontal="left" vertical="center"/>
      <protection locked="0"/>
    </xf>
    <xf numFmtId="165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168" fontId="9" fillId="0" borderId="1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167" fontId="10" fillId="0" borderId="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/>
    <xf numFmtId="167" fontId="10" fillId="0" borderId="1" xfId="0" applyNumberFormat="1" applyFont="1" applyBorder="1" applyAlignment="1">
      <alignment horizontal="center" vertical="center"/>
    </xf>
    <xf numFmtId="4" fontId="10" fillId="4" borderId="1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 applyProtection="1">
      <alignment horizontal="center" vertical="center"/>
      <protection locked="0"/>
    </xf>
    <xf numFmtId="167" fontId="10" fillId="4" borderId="1" xfId="0" applyNumberFormat="1" applyFont="1" applyFill="1" applyBorder="1" applyAlignment="1" applyProtection="1">
      <alignment horizontal="center" vertical="center"/>
      <protection locked="0"/>
    </xf>
    <xf numFmtId="167" fontId="12" fillId="3" borderId="1" xfId="0" applyNumberFormat="1" applyFont="1" applyFill="1" applyBorder="1" applyAlignment="1">
      <alignment horizontal="center" vertical="center"/>
    </xf>
    <xf numFmtId="10" fontId="9" fillId="4" borderId="1" xfId="3" applyNumberFormat="1" applyFont="1" applyFill="1" applyBorder="1" applyAlignment="1" applyProtection="1">
      <alignment horizontal="center" vertical="center"/>
      <protection locked="0"/>
    </xf>
    <xf numFmtId="10" fontId="9" fillId="4" borderId="6" xfId="3" applyNumberFormat="1" applyFont="1" applyFill="1" applyBorder="1" applyAlignment="1" applyProtection="1">
      <alignment horizontal="center" vertical="center"/>
      <protection locked="0"/>
    </xf>
    <xf numFmtId="4" fontId="10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0" fontId="9" fillId="0" borderId="1" xfId="3" applyNumberFormat="1" applyFont="1" applyFill="1" applyBorder="1" applyAlignment="1" applyProtection="1">
      <alignment horizontal="center" vertical="center"/>
      <protection locked="0"/>
    </xf>
    <xf numFmtId="10" fontId="9" fillId="0" borderId="6" xfId="3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0" xfId="0" applyFont="1" applyFill="1"/>
    <xf numFmtId="1" fontId="12" fillId="6" borderId="3" xfId="0" applyNumberFormat="1" applyFont="1" applyFill="1" applyBorder="1" applyAlignment="1">
      <alignment horizontal="center" vertical="center" wrapText="1"/>
    </xf>
    <xf numFmtId="1" fontId="12" fillId="6" borderId="8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0" fontId="12" fillId="6" borderId="1" xfId="3" applyNumberFormat="1" applyFont="1" applyFill="1" applyBorder="1" applyAlignment="1" applyProtection="1">
      <alignment horizontal="center" vertical="center" wrapText="1"/>
    </xf>
    <xf numFmtId="10" fontId="12" fillId="6" borderId="6" xfId="3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/>
    </xf>
    <xf numFmtId="17" fontId="12" fillId="3" borderId="11" xfId="0" applyNumberFormat="1" applyFont="1" applyFill="1" applyBorder="1" applyAlignment="1">
      <alignment horizontal="center" vertical="center"/>
    </xf>
    <xf numFmtId="10" fontId="12" fillId="4" borderId="11" xfId="3" applyNumberFormat="1" applyFont="1" applyFill="1" applyBorder="1" applyAlignment="1" applyProtection="1">
      <alignment horizontal="center" vertical="center"/>
    </xf>
    <xf numFmtId="10" fontId="12" fillId="4" borderId="12" xfId="3" applyNumberFormat="1" applyFont="1" applyFill="1" applyBorder="1" applyAlignment="1" applyProtection="1">
      <alignment horizontal="center" vertical="center"/>
    </xf>
    <xf numFmtId="167" fontId="12" fillId="4" borderId="1" xfId="0" applyNumberFormat="1" applyFont="1" applyFill="1" applyBorder="1" applyAlignment="1" applyProtection="1">
      <alignment horizontal="center" vertical="center"/>
      <protection locked="0"/>
    </xf>
    <xf numFmtId="4" fontId="12" fillId="9" borderId="28" xfId="0" applyNumberFormat="1" applyFont="1" applyFill="1" applyBorder="1" applyAlignment="1">
      <alignment horizontal="center" vertical="center"/>
    </xf>
    <xf numFmtId="1" fontId="12" fillId="4" borderId="33" xfId="0" applyNumberFormat="1" applyFont="1" applyFill="1" applyBorder="1" applyAlignment="1">
      <alignment horizontal="center" vertical="center"/>
    </xf>
    <xf numFmtId="1" fontId="12" fillId="4" borderId="34" xfId="0" applyNumberFormat="1" applyFont="1" applyFill="1" applyBorder="1" applyAlignment="1">
      <alignment horizontal="left" vertical="center"/>
    </xf>
    <xf numFmtId="1" fontId="10" fillId="5" borderId="33" xfId="0" applyNumberFormat="1" applyFont="1" applyFill="1" applyBorder="1" applyAlignment="1">
      <alignment horizontal="center" vertical="center"/>
    </xf>
    <xf numFmtId="1" fontId="10" fillId="5" borderId="34" xfId="0" applyNumberFormat="1" applyFont="1" applyFill="1" applyBorder="1" applyAlignment="1">
      <alignment horizontal="left" vertical="center"/>
    </xf>
    <xf numFmtId="10" fontId="10" fillId="5" borderId="35" xfId="0" applyNumberFormat="1" applyFont="1" applyFill="1" applyBorder="1" applyAlignment="1">
      <alignment horizontal="center" vertical="center"/>
    </xf>
    <xf numFmtId="171" fontId="10" fillId="5" borderId="35" xfId="0" applyNumberFormat="1" applyFont="1" applyFill="1" applyBorder="1" applyAlignment="1">
      <alignment horizontal="center" vertical="center"/>
    </xf>
    <xf numFmtId="1" fontId="10" fillId="5" borderId="34" xfId="0" applyNumberFormat="1" applyFont="1" applyFill="1" applyBorder="1" applyAlignment="1">
      <alignment horizontal="left" vertical="center" wrapText="1"/>
    </xf>
    <xf numFmtId="1" fontId="10" fillId="5" borderId="33" xfId="0" applyNumberFormat="1" applyFont="1" applyFill="1" applyBorder="1" applyAlignment="1">
      <alignment horizontal="center" vertical="center" wrapText="1"/>
    </xf>
    <xf numFmtId="1" fontId="12" fillId="4" borderId="33" xfId="0" applyNumberFormat="1" applyFont="1" applyFill="1" applyBorder="1" applyAlignment="1">
      <alignment horizontal="center" vertical="center" wrapText="1"/>
    </xf>
    <xf numFmtId="1" fontId="12" fillId="4" borderId="34" xfId="0" applyNumberFormat="1" applyFont="1" applyFill="1" applyBorder="1" applyAlignment="1">
      <alignment horizontal="left" vertical="center" wrapText="1"/>
    </xf>
    <xf numFmtId="171" fontId="10" fillId="5" borderId="3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" fontId="12" fillId="9" borderId="31" xfId="0" applyNumberFormat="1" applyFont="1" applyFill="1" applyBorder="1" applyAlignment="1">
      <alignment horizontal="center" vertical="center"/>
    </xf>
    <xf numFmtId="171" fontId="12" fillId="4" borderId="35" xfId="0" applyNumberFormat="1" applyFont="1" applyFill="1" applyBorder="1" applyAlignment="1">
      <alignment horizontal="center" vertical="center"/>
    </xf>
    <xf numFmtId="10" fontId="12" fillId="4" borderId="35" xfId="0" applyNumberFormat="1" applyFont="1" applyFill="1" applyBorder="1" applyAlignment="1">
      <alignment horizontal="center" vertical="center"/>
    </xf>
    <xf numFmtId="171" fontId="12" fillId="4" borderId="36" xfId="0" applyNumberFormat="1" applyFont="1" applyFill="1" applyBorder="1" applyAlignment="1">
      <alignment horizontal="center" vertical="center"/>
    </xf>
    <xf numFmtId="0" fontId="12" fillId="10" borderId="33" xfId="0" applyFont="1" applyFill="1" applyBorder="1" applyAlignment="1">
      <alignment horizontal="center" vertical="center"/>
    </xf>
    <xf numFmtId="2" fontId="12" fillId="10" borderId="35" xfId="9" applyNumberFormat="1" applyFont="1" applyFill="1" applyBorder="1" applyAlignment="1">
      <alignment horizontal="center" vertical="center"/>
    </xf>
    <xf numFmtId="10" fontId="12" fillId="10" borderId="35" xfId="9" applyNumberFormat="1" applyFont="1" applyFill="1" applyBorder="1" applyAlignment="1">
      <alignment horizontal="center" vertical="center"/>
    </xf>
    <xf numFmtId="171" fontId="12" fillId="10" borderId="36" xfId="0" applyNumberFormat="1" applyFont="1" applyFill="1" applyBorder="1" applyAlignment="1">
      <alignment horizontal="center" vertical="center"/>
    </xf>
    <xf numFmtId="0" fontId="12" fillId="11" borderId="33" xfId="0" applyFont="1" applyFill="1" applyBorder="1" applyAlignment="1">
      <alignment horizontal="center" vertical="center"/>
    </xf>
    <xf numFmtId="0" fontId="12" fillId="11" borderId="35" xfId="0" applyFont="1" applyFill="1" applyBorder="1" applyAlignment="1">
      <alignment horizontal="center" vertical="center"/>
    </xf>
    <xf numFmtId="10" fontId="12" fillId="11" borderId="35" xfId="3" applyNumberFormat="1" applyFont="1" applyFill="1" applyBorder="1" applyAlignment="1">
      <alignment horizontal="center" vertical="center"/>
    </xf>
    <xf numFmtId="171" fontId="12" fillId="11" borderId="36" xfId="3" applyNumberFormat="1" applyFont="1" applyFill="1" applyBorder="1" applyAlignment="1">
      <alignment horizontal="center" vertical="center"/>
    </xf>
    <xf numFmtId="0" fontId="12" fillId="10" borderId="34" xfId="0" applyFont="1" applyFill="1" applyBorder="1" applyAlignment="1">
      <alignment horizontal="left" vertical="center"/>
    </xf>
    <xf numFmtId="0" fontId="12" fillId="11" borderId="34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10" fontId="10" fillId="4" borderId="35" xfId="0" applyNumberFormat="1" applyFont="1" applyFill="1" applyBorder="1" applyAlignment="1">
      <alignment horizontal="center" vertical="center"/>
    </xf>
    <xf numFmtId="171" fontId="10" fillId="4" borderId="36" xfId="0" applyNumberFormat="1" applyFont="1" applyFill="1" applyBorder="1" applyAlignment="1">
      <alignment horizontal="center" vertical="center"/>
    </xf>
    <xf numFmtId="0" fontId="10" fillId="7" borderId="0" xfId="0" applyFont="1" applyFill="1" applyAlignment="1">
      <alignment horizontal="right" vertical="center"/>
    </xf>
    <xf numFmtId="0" fontId="9" fillId="0" borderId="0" xfId="0" applyFont="1" applyAlignment="1" applyProtection="1">
      <alignment horizontal="right" vertical="center"/>
      <protection locked="0"/>
    </xf>
    <xf numFmtId="167" fontId="13" fillId="0" borderId="0" xfId="0" applyNumberFormat="1" applyFont="1" applyAlignment="1" applyProtection="1">
      <alignment horizontal="right" vertical="center"/>
      <protection locked="0"/>
    </xf>
    <xf numFmtId="0" fontId="6" fillId="4" borderId="42" xfId="0" applyFont="1" applyFill="1" applyBorder="1"/>
    <xf numFmtId="14" fontId="8" fillId="4" borderId="42" xfId="0" applyNumberFormat="1" applyFont="1" applyFill="1" applyBorder="1"/>
    <xf numFmtId="0" fontId="8" fillId="4" borderId="5" xfId="0" applyFont="1" applyFill="1" applyBorder="1"/>
    <xf numFmtId="167" fontId="12" fillId="4" borderId="11" xfId="0" applyNumberFormat="1" applyFont="1" applyFill="1" applyBorder="1" applyAlignment="1" applyProtection="1">
      <alignment horizontal="center" vertical="center"/>
      <protection locked="0"/>
    </xf>
    <xf numFmtId="0" fontId="12" fillId="6" borderId="37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1" fontId="12" fillId="6" borderId="40" xfId="0" applyNumberFormat="1" applyFont="1" applyFill="1" applyBorder="1" applyAlignment="1">
      <alignment horizontal="center" vertical="center" wrapText="1"/>
    </xf>
    <xf numFmtId="1" fontId="12" fillId="6" borderId="20" xfId="0" applyNumberFormat="1" applyFont="1" applyFill="1" applyBorder="1" applyAlignment="1">
      <alignment horizontal="center" vertical="center" wrapText="1"/>
    </xf>
    <xf numFmtId="1" fontId="12" fillId="6" borderId="41" xfId="0" applyNumberFormat="1" applyFont="1" applyFill="1" applyBorder="1" applyAlignment="1">
      <alignment horizontal="center" vertical="center" wrapText="1"/>
    </xf>
    <xf numFmtId="1" fontId="12" fillId="6" borderId="38" xfId="0" applyNumberFormat="1" applyFont="1" applyFill="1" applyBorder="1" applyAlignment="1">
      <alignment horizontal="center" vertical="center" wrapText="1"/>
    </xf>
    <xf numFmtId="1" fontId="12" fillId="6" borderId="39" xfId="0" applyNumberFormat="1" applyFont="1" applyFill="1" applyBorder="1" applyAlignment="1">
      <alignment horizontal="center" vertical="center" wrapText="1"/>
    </xf>
    <xf numFmtId="1" fontId="12" fillId="6" borderId="13" xfId="0" applyNumberFormat="1" applyFont="1" applyFill="1" applyBorder="1" applyAlignment="1">
      <alignment horizontal="center" vertical="center" wrapText="1"/>
    </xf>
    <xf numFmtId="1" fontId="12" fillId="6" borderId="37" xfId="0" applyNumberFormat="1" applyFont="1" applyFill="1" applyBorder="1" applyAlignment="1">
      <alignment horizontal="center" vertical="center" wrapText="1"/>
    </xf>
    <xf numFmtId="1" fontId="12" fillId="6" borderId="10" xfId="0" applyNumberFormat="1" applyFont="1" applyFill="1" applyBorder="1" applyAlignment="1">
      <alignment horizontal="center" vertical="center" wrapText="1"/>
    </xf>
    <xf numFmtId="1" fontId="12" fillId="6" borderId="9" xfId="0" applyNumberFormat="1" applyFont="1" applyFill="1" applyBorder="1" applyAlignment="1">
      <alignment horizontal="center" vertical="center" wrapText="1"/>
    </xf>
    <xf numFmtId="49" fontId="12" fillId="6" borderId="37" xfId="0" applyNumberFormat="1" applyFont="1" applyFill="1" applyBorder="1" applyAlignment="1">
      <alignment horizontal="center" vertical="center" wrapText="1"/>
    </xf>
    <xf numFmtId="49" fontId="12" fillId="6" borderId="10" xfId="0" applyNumberFormat="1" applyFont="1" applyFill="1" applyBorder="1" applyAlignment="1">
      <alignment horizontal="center" vertical="center" wrapText="1"/>
    </xf>
    <xf numFmtId="49" fontId="12" fillId="6" borderId="9" xfId="0" applyNumberFormat="1" applyFont="1" applyFill="1" applyBorder="1" applyAlignment="1">
      <alignment horizontal="center" vertical="center" wrapText="1"/>
    </xf>
    <xf numFmtId="164" fontId="12" fillId="6" borderId="37" xfId="0" applyNumberFormat="1" applyFont="1" applyFill="1" applyBorder="1" applyAlignment="1">
      <alignment horizontal="center" vertical="center" wrapText="1"/>
    </xf>
    <xf numFmtId="164" fontId="12" fillId="6" borderId="10" xfId="0" applyNumberFormat="1" applyFont="1" applyFill="1" applyBorder="1" applyAlignment="1">
      <alignment horizontal="center" vertical="center" wrapText="1"/>
    </xf>
    <xf numFmtId="164" fontId="12" fillId="6" borderId="9" xfId="0" applyNumberFormat="1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14" fontId="12" fillId="2" borderId="8" xfId="0" applyNumberFormat="1" applyFont="1" applyFill="1" applyBorder="1" applyAlignment="1">
      <alignment horizontal="center" vertical="center" wrapText="1"/>
    </xf>
    <xf numFmtId="1" fontId="12" fillId="8" borderId="2" xfId="0" applyNumberFormat="1" applyFont="1" applyFill="1" applyBorder="1" applyAlignment="1">
      <alignment horizontal="center" vertical="center" wrapText="1"/>
    </xf>
    <xf numFmtId="1" fontId="12" fillId="8" borderId="4" xfId="0" applyNumberFormat="1" applyFont="1" applyFill="1" applyBorder="1" applyAlignment="1">
      <alignment horizontal="center" vertical="center" wrapText="1"/>
    </xf>
    <xf numFmtId="1" fontId="9" fillId="3" borderId="21" xfId="0" applyNumberFormat="1" applyFont="1" applyFill="1" applyBorder="1" applyAlignment="1">
      <alignment horizontal="center"/>
    </xf>
    <xf numFmtId="1" fontId="9" fillId="3" borderId="3" xfId="0" applyNumberFormat="1" applyFont="1" applyFill="1" applyBorder="1" applyAlignment="1">
      <alignment horizontal="center"/>
    </xf>
    <xf numFmtId="1" fontId="9" fillId="3" borderId="4" xfId="0" applyNumberFormat="1" applyFont="1" applyFill="1" applyBorder="1" applyAlignment="1">
      <alignment horizontal="center"/>
    </xf>
    <xf numFmtId="10" fontId="9" fillId="4" borderId="2" xfId="3" applyNumberFormat="1" applyFont="1" applyFill="1" applyBorder="1" applyAlignment="1" applyProtection="1">
      <alignment horizontal="center" vertical="center"/>
      <protection locked="0"/>
    </xf>
    <xf numFmtId="10" fontId="9" fillId="4" borderId="8" xfId="3" applyNumberFormat="1" applyFont="1" applyFill="1" applyBorder="1" applyAlignment="1" applyProtection="1">
      <alignment horizontal="center" vertical="center"/>
      <protection locked="0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 vertical="center"/>
    </xf>
    <xf numFmtId="44" fontId="12" fillId="2" borderId="14" xfId="2" applyFont="1" applyFill="1" applyBorder="1" applyAlignment="1" applyProtection="1">
      <alignment horizontal="center" vertical="center"/>
    </xf>
    <xf numFmtId="44" fontId="12" fillId="2" borderId="17" xfId="2" applyFont="1" applyFill="1" applyBorder="1" applyAlignment="1" applyProtection="1">
      <alignment horizontal="center" vertical="center"/>
    </xf>
    <xf numFmtId="44" fontId="12" fillId="2" borderId="15" xfId="2" applyFont="1" applyFill="1" applyBorder="1" applyAlignment="1" applyProtection="1">
      <alignment horizontal="center" vertical="center"/>
    </xf>
    <xf numFmtId="0" fontId="12" fillId="8" borderId="18" xfId="0" applyFont="1" applyFill="1" applyBorder="1" applyAlignment="1">
      <alignment horizontal="center"/>
    </xf>
    <xf numFmtId="0" fontId="12" fillId="8" borderId="17" xfId="0" applyFont="1" applyFill="1" applyBorder="1" applyAlignment="1">
      <alignment horizontal="center"/>
    </xf>
    <xf numFmtId="0" fontId="12" fillId="8" borderId="15" xfId="0" applyFont="1" applyFill="1" applyBorder="1" applyAlignment="1">
      <alignment horizontal="center"/>
    </xf>
    <xf numFmtId="0" fontId="12" fillId="8" borderId="21" xfId="0" applyFont="1" applyFill="1" applyBorder="1" applyAlignment="1">
      <alignment horizontal="center" wrapText="1"/>
    </xf>
    <xf numFmtId="0" fontId="12" fillId="8" borderId="3" xfId="0" applyFont="1" applyFill="1" applyBorder="1" applyAlignment="1">
      <alignment horizontal="center" wrapText="1"/>
    </xf>
    <xf numFmtId="0" fontId="12" fillId="8" borderId="4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2" fillId="8" borderId="21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" fontId="12" fillId="6" borderId="16" xfId="0" applyNumberFormat="1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1" fontId="12" fillId="6" borderId="2" xfId="0" applyNumberFormat="1" applyFont="1" applyFill="1" applyBorder="1" applyAlignment="1">
      <alignment horizontal="center" vertical="center" wrapText="1"/>
    </xf>
    <xf numFmtId="1" fontId="12" fillId="6" borderId="4" xfId="0" applyNumberFormat="1" applyFont="1" applyFill="1" applyBorder="1" applyAlignment="1">
      <alignment horizontal="center" vertical="center" wrapText="1"/>
    </xf>
    <xf numFmtId="165" fontId="12" fillId="6" borderId="2" xfId="0" applyNumberFormat="1" applyFont="1" applyFill="1" applyBorder="1" applyAlignment="1">
      <alignment horizontal="center" vertical="center" wrapText="1"/>
    </xf>
    <xf numFmtId="165" fontId="12" fillId="6" borderId="3" xfId="0" applyNumberFormat="1" applyFont="1" applyFill="1" applyBorder="1" applyAlignment="1">
      <alignment horizontal="center" vertical="center" wrapText="1"/>
    </xf>
    <xf numFmtId="165" fontId="12" fillId="6" borderId="4" xfId="0" applyNumberFormat="1" applyFont="1" applyFill="1" applyBorder="1" applyAlignment="1">
      <alignment horizontal="center" vertical="center" wrapText="1"/>
    </xf>
    <xf numFmtId="1" fontId="9" fillId="3" borderId="18" xfId="0" applyNumberFormat="1" applyFont="1" applyFill="1" applyBorder="1" applyAlignment="1">
      <alignment horizontal="center"/>
    </xf>
    <xf numFmtId="1" fontId="9" fillId="3" borderId="17" xfId="0" applyNumberFormat="1" applyFont="1" applyFill="1" applyBorder="1" applyAlignment="1">
      <alignment horizontal="center"/>
    </xf>
    <xf numFmtId="1" fontId="9" fillId="3" borderId="15" xfId="0" applyNumberFormat="1" applyFont="1" applyFill="1" applyBorder="1" applyAlignment="1">
      <alignment horizontal="center"/>
    </xf>
    <xf numFmtId="1" fontId="12" fillId="8" borderId="14" xfId="0" applyNumberFormat="1" applyFont="1" applyFill="1" applyBorder="1" applyAlignment="1">
      <alignment horizontal="center" vertical="center" wrapText="1"/>
    </xf>
    <xf numFmtId="1" fontId="12" fillId="8" borderId="15" xfId="0" applyNumberFormat="1" applyFont="1" applyFill="1" applyBorder="1" applyAlignment="1">
      <alignment horizontal="center" vertical="center" wrapText="1"/>
    </xf>
    <xf numFmtId="10" fontId="9" fillId="4" borderId="14" xfId="3" applyNumberFormat="1" applyFont="1" applyFill="1" applyBorder="1" applyAlignment="1" applyProtection="1">
      <alignment horizontal="center" vertical="center"/>
      <protection locked="0"/>
    </xf>
    <xf numFmtId="10" fontId="9" fillId="4" borderId="43" xfId="3" applyNumberFormat="1" applyFont="1" applyFill="1" applyBorder="1" applyAlignment="1" applyProtection="1">
      <alignment horizontal="center" vertical="center"/>
      <protection locked="0"/>
    </xf>
    <xf numFmtId="0" fontId="10" fillId="4" borderId="22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2" fillId="4" borderId="22" xfId="1" applyFont="1" applyFill="1" applyBorder="1" applyAlignment="1">
      <alignment horizontal="center" vertical="center"/>
    </xf>
    <xf numFmtId="0" fontId="12" fillId="4" borderId="0" xfId="1" applyFont="1" applyFill="1" applyAlignment="1">
      <alignment horizontal="center" vertical="center"/>
    </xf>
    <xf numFmtId="0" fontId="10" fillId="4" borderId="23" xfId="1" applyFont="1" applyFill="1" applyBorder="1" applyAlignment="1">
      <alignment horizontal="center" vertical="center"/>
    </xf>
    <xf numFmtId="0" fontId="10" fillId="4" borderId="24" xfId="1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9" borderId="30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left" vertical="center"/>
    </xf>
    <xf numFmtId="0" fontId="12" fillId="9" borderId="22" xfId="0" applyFont="1" applyFill="1" applyBorder="1" applyAlignment="1">
      <alignment horizontal="left" vertical="center"/>
    </xf>
    <xf numFmtId="10" fontId="12" fillId="9" borderId="26" xfId="0" applyNumberFormat="1" applyFont="1" applyFill="1" applyBorder="1" applyAlignment="1">
      <alignment horizontal="center" vertical="center"/>
    </xf>
    <xf numFmtId="10" fontId="12" fillId="9" borderId="32" xfId="0" applyNumberFormat="1" applyFont="1" applyFill="1" applyBorder="1" applyAlignment="1">
      <alignment horizontal="center" vertical="center"/>
    </xf>
    <xf numFmtId="171" fontId="12" fillId="9" borderId="29" xfId="0" applyNumberFormat="1" applyFont="1" applyFill="1" applyBorder="1" applyAlignment="1">
      <alignment horizontal="center" vertical="center"/>
    </xf>
    <xf numFmtId="171" fontId="12" fillId="9" borderId="25" xfId="0" applyNumberFormat="1" applyFont="1" applyFill="1" applyBorder="1" applyAlignment="1">
      <alignment horizontal="center" vertical="center"/>
    </xf>
  </cellXfs>
  <cellStyles count="10">
    <cellStyle name="Moeda" xfId="2" builtinId="4"/>
    <cellStyle name="Moeda 2" xfId="5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Porcentagem" xfId="3" builtinId="5"/>
    <cellStyle name="Separador de milhares 3" xfId="7" xr:uid="{00000000-0005-0000-0000-000007000000}"/>
    <cellStyle name="Vírgula" xfId="9" builtinId="3"/>
    <cellStyle name="Vírgula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2" name="AutoShape 20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3" name="AutoShape 18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4" name="AutoShape 16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5" name="AutoShape 1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6" name="AutoShape 12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7" name="AutoShape 10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8" name="AutoShape 8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9" name="AutoShape 6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0" name="AutoShape 4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1" name="AutoShape 2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2" name="AutoShape 20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3" name="AutoShape 18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4" name="AutoShape 16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5" name="AutoShape 1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6" name="AutoShape 12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7" name="AutoShape 10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8" name="AutoShape 8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9" name="AutoShape 6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0" name="AutoShape 4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1" name="AutoShape 2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2" name="AutoShape 20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3" name="AutoShape 18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4" name="AutoShape 16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5" name="AutoShape 1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6" name="AutoShape 12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7" name="AutoShape 10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8" name="AutoShape 8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9" name="AutoShape 6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0" name="AutoShape 4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1" name="AutoShape 2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2" name="AutoShape 20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3" name="AutoShape 18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4" name="AutoShape 16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5" name="AutoShape 14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6" name="AutoShape 12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7" name="AutoShape 10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8" name="AutoShape 8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9" name="AutoShape 6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0" name="AutoShape 4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1" name="AutoShape 2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2" name="AutoShape 20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3" name="AutoShape 18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4" name="AutoShape 16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5" name="AutoShape 1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6" name="AutoShape 12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7" name="AutoShape 10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8" name="AutoShape 8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9" name="AutoShape 6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0" name="AutoShape 4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1" name="AutoShape 2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2" name="AutoShape 20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3" name="AutoShape 18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4" name="AutoShape 16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5" name="AutoShape 14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6" name="AutoShape 12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7" name="AutoShape 10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8" name="AutoShape 8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9" name="AutoShape 6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0" name="AutoShape 4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1" name="AutoShape 2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2" name="AutoShape 20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3" name="AutoShape 18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4" name="AutoShape 16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5" name="AutoShape 1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6" name="AutoShape 12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7" name="AutoShape 10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8" name="AutoShape 8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9" name="AutoShape 6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0" name="AutoShape 4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1" name="AutoShape 2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2" name="AutoShape 20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3" name="AutoShape 18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4" name="AutoShape 16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5" name="AutoShape 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6" name="AutoShape 12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7" name="AutoShape 10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8" name="AutoShape 8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9" name="AutoShape 6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0" name="AutoShape 4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1" name="AutoShape 2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2" name="AutoShape 20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3" name="AutoShape 18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4" name="AutoShape 16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5" name="AutoShape 1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6" name="AutoShape 12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7" name="AutoShape 10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8" name="AutoShape 8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9" name="AutoShape 6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0" name="AutoShape 4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1" name="AutoShape 2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2" name="AutoShape 20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3" name="AutoShape 18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4" name="AutoShape 16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5" name="AutoShape 1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6" name="AutoShape 12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7" name="AutoShape 10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8" name="AutoShape 8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9" name="AutoShape 6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0" name="AutoShape 4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1" name="AutoShape 2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2" name="AutoShape 20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3" name="AutoShape 18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4" name="AutoShape 16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5" name="AutoShape 1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6" name="AutoShape 12">
          <a:extLs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7" name="AutoShape 10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8" name="AutoShape 8">
          <a:extLs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9" name="AutoShape 6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0" name="AutoShape 4">
          <a:extLs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1" name="AutoShape 2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2" name="AutoShape 20">
          <a:extLs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3" name="AutoShape 18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4" name="AutoShape 16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5" name="AutoShape 1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6" name="AutoShape 12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7" name="AutoShape 10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8" name="AutoShape 8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9" name="AutoShape 6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0" name="AutoShape 4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1" name="AutoShape 2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2" name="AutoShape 20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3" name="AutoShape 18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4" name="AutoShape 16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5" name="AutoShape 1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6" name="AutoShape 12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7" name="AutoShape 10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8" name="AutoShape 8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9" name="AutoShape 6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0" name="AutoShape 4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1" name="AutoShape 2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2" name="AutoShape 20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3" name="AutoShape 18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4" name="AutoShape 16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5" name="AutoShape 1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6" name="AutoShape 12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7" name="AutoShape 10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8" name="AutoShape 8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9" name="AutoShape 6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0" name="AutoShape 4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1" name="AutoShape 2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2" name="AutoShape 20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3" name="AutoShape 18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4" name="AutoShape 16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5" name="AutoShape 1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6" name="AutoShape 12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7" name="AutoShape 10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8" name="AutoShape 8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9" name="AutoShape 6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0" name="AutoShape 4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1" name="AutoShape 2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2" name="AutoShape 20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3" name="AutoShape 18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4" name="AutoShape 16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5" name="AutoShape 1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6" name="AutoShape 12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7" name="AutoShape 10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8" name="AutoShape 8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9" name="AutoShape 6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0" name="AutoShape 4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1" name="AutoShape 2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2" name="AutoShape 20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3" name="AutoShape 18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4" name="AutoShape 16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5" name="AutoShape 1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6" name="AutoShape 12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7" name="AutoShape 10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8" name="AutoShape 8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9" name="AutoShape 6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0" name="AutoShape 4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1" name="AutoShape 2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2" name="AutoShape 20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3" name="AutoShape 18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4" name="AutoShape 16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5" name="AutoShape 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6" name="AutoShape 12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7" name="AutoShape 10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8" name="AutoShape 8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9" name="AutoShape 6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0" name="AutoShape 4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1" name="AutoShape 2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2" name="AutoShape 20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3" name="AutoShape 18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4" name="AutoShape 16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5" name="AutoShape 1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6" name="AutoShape 12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7" name="AutoShape 10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8" name="AutoShape 8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9" name="AutoShape 6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0" name="AutoShape 4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1" name="AutoShape 2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2" name="AutoShape 20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3" name="AutoShape 18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4" name="AutoShape 16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5" name="AutoShape 1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6" name="AutoShape 12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7" name="AutoShape 10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8" name="AutoShape 8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9" name="AutoShape 6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0" name="AutoShape 4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1" name="AutoShape 2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2" name="AutoShape 20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3" name="AutoShape 18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4" name="AutoShape 16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5" name="AutoShape 1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6" name="AutoShape 12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7" name="AutoShape 10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8" name="AutoShape 8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9" name="AutoShape 6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0" name="AutoShape 4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1" name="AutoShape 2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2" name="AutoShape 20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3" name="AutoShape 18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4" name="AutoShape 16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5" name="AutoShape 14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6" name="AutoShape 12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7" name="AutoShape 10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8" name="AutoShape 8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9" name="AutoShape 6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0" name="AutoShape 4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1" name="AutoShape 2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2" name="AutoShape 20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3" name="AutoShape 18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4" name="AutoShape 16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5" name="AutoShape 1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6" name="AutoShape 12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7" name="AutoShape 10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8" name="AutoShape 8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9" name="AutoShape 6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0" name="AutoShape 4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1" name="AutoShape 2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2" name="AutoShape 20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3" name="AutoShape 18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4" name="AutoShape 16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5" name="AutoShape 14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6" name="AutoShape 12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7" name="AutoShape 10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8" name="AutoShape 8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9" name="AutoShape 6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0" name="AutoShape 4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1" name="AutoShape 2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2" name="AutoShape 20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3" name="AutoShape 18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4" name="AutoShape 16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5" name="AutoShape 14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6" name="AutoShape 12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7" name="AutoShape 10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8" name="AutoShape 8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9" name="AutoShape 6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90" name="AutoShape 4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91" name="AutoShape 2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2" name="AutoShape 20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3" name="AutoShape 18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4" name="AutoShape 16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5" name="AutoShape 14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6" name="AutoShape 12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7" name="AutoShape 10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8" name="AutoShape 8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9" name="AutoShape 6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0" name="AutoShape 4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1" name="AutoShape 2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2" name="AutoShape 20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3" name="AutoShape 18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4" name="AutoShape 16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5" name="AutoShape 1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6" name="AutoShape 12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7" name="AutoShape 10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8" name="AutoShape 8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9" name="AutoShape 6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0" name="AutoShape 4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1" name="AutoShape 2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2" name="AutoShape 20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3" name="AutoShape 18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4" name="AutoShape 16">
          <a:extLst>
            <a:ext uri="{FF2B5EF4-FFF2-40B4-BE49-F238E27FC236}">
              <a16:creationId xmlns:a16="http://schemas.microsoft.com/office/drawing/2014/main" id="{00000000-0008-0000-0100-00006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5" name="AutoShape 14">
          <a:extLst>
            <a:ext uri="{FF2B5EF4-FFF2-40B4-BE49-F238E27FC236}">
              <a16:creationId xmlns:a16="http://schemas.microsoft.com/office/drawing/2014/main" id="{00000000-0008-0000-0100-00006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6" name="AutoShape 12">
          <a:extLst>
            <a:ext uri="{FF2B5EF4-FFF2-40B4-BE49-F238E27FC236}">
              <a16:creationId xmlns:a16="http://schemas.microsoft.com/office/drawing/2014/main" id="{00000000-0008-0000-0100-00006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7" name="AutoShape 10">
          <a:extLst>
            <a:ext uri="{FF2B5EF4-FFF2-40B4-BE49-F238E27FC236}">
              <a16:creationId xmlns:a16="http://schemas.microsoft.com/office/drawing/2014/main" id="{00000000-0008-0000-0100-00006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8" name="AutoShape 8">
          <a:extLst>
            <a:ext uri="{FF2B5EF4-FFF2-40B4-BE49-F238E27FC236}">
              <a16:creationId xmlns:a16="http://schemas.microsoft.com/office/drawing/2014/main" id="{00000000-0008-0000-0100-00006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9" name="AutoShape 6">
          <a:extLst>
            <a:ext uri="{FF2B5EF4-FFF2-40B4-BE49-F238E27FC236}">
              <a16:creationId xmlns:a16="http://schemas.microsoft.com/office/drawing/2014/main" id="{00000000-0008-0000-0100-00006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0" name="AutoShape 4">
          <a:extLst>
            <a:ext uri="{FF2B5EF4-FFF2-40B4-BE49-F238E27FC236}">
              <a16:creationId xmlns:a16="http://schemas.microsoft.com/office/drawing/2014/main" id="{00000000-0008-0000-0100-00006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1" name="AutoShape 2">
          <a:extLst>
            <a:ext uri="{FF2B5EF4-FFF2-40B4-BE49-F238E27FC236}">
              <a16:creationId xmlns:a16="http://schemas.microsoft.com/office/drawing/2014/main" id="{00000000-0008-0000-0100-00006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2" name="AutoShape 20">
          <a:extLst>
            <a:ext uri="{FF2B5EF4-FFF2-40B4-BE49-F238E27FC236}">
              <a16:creationId xmlns:a16="http://schemas.microsoft.com/office/drawing/2014/main" id="{00000000-0008-0000-0100-00006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3" name="AutoShape 18">
          <a:extLst>
            <a:ext uri="{FF2B5EF4-FFF2-40B4-BE49-F238E27FC236}">
              <a16:creationId xmlns:a16="http://schemas.microsoft.com/office/drawing/2014/main" id="{00000000-0008-0000-0100-00006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4" name="AutoShape 16">
          <a:extLst>
            <a:ext uri="{FF2B5EF4-FFF2-40B4-BE49-F238E27FC236}">
              <a16:creationId xmlns:a16="http://schemas.microsoft.com/office/drawing/2014/main" id="{00000000-0008-0000-0100-00007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5" name="AutoShape 14">
          <a:extLst>
            <a:ext uri="{FF2B5EF4-FFF2-40B4-BE49-F238E27FC236}">
              <a16:creationId xmlns:a16="http://schemas.microsoft.com/office/drawing/2014/main" id="{00000000-0008-0000-0100-00007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6" name="AutoShape 12">
          <a:extLst>
            <a:ext uri="{FF2B5EF4-FFF2-40B4-BE49-F238E27FC236}">
              <a16:creationId xmlns:a16="http://schemas.microsoft.com/office/drawing/2014/main" id="{00000000-0008-0000-0100-00007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7" name="AutoShape 10">
          <a:extLst>
            <a:ext uri="{FF2B5EF4-FFF2-40B4-BE49-F238E27FC236}">
              <a16:creationId xmlns:a16="http://schemas.microsoft.com/office/drawing/2014/main" id="{00000000-0008-0000-0100-00007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8" name="AutoShape 8">
          <a:extLst>
            <a:ext uri="{FF2B5EF4-FFF2-40B4-BE49-F238E27FC236}">
              <a16:creationId xmlns:a16="http://schemas.microsoft.com/office/drawing/2014/main" id="{00000000-0008-0000-0100-00007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9" name="AutoShape 6">
          <a:extLst>
            <a:ext uri="{FF2B5EF4-FFF2-40B4-BE49-F238E27FC236}">
              <a16:creationId xmlns:a16="http://schemas.microsoft.com/office/drawing/2014/main" id="{00000000-0008-0000-0100-00007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0" name="AutoShape 4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1" name="AutoShape 2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2" name="AutoShape 20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3" name="AutoShape 18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4" name="AutoShape 16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5" name="AutoShape 14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6" name="AutoShape 12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7" name="AutoShape 10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8" name="AutoShape 8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9" name="AutoShape 6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0" name="AutoShape 4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1" name="AutoShape 2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2" name="AutoShape 20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3" name="AutoShape 18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4" name="AutoShape 16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5" name="AutoShape 14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6" name="AutoShape 12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7" name="AutoShape 10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8" name="AutoShape 8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9" name="AutoShape 6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0" name="AutoShape 4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1" name="AutoShape 2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2" name="AutoShape 20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3" name="AutoShape 18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4" name="AutoShape 16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5" name="AutoShape 14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6" name="AutoShape 12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7" name="AutoShape 10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8" name="AutoShape 8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9" name="AutoShape 6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0" name="AutoShape 4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1" name="AutoShape 2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2" name="AutoShape 20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3" name="AutoShape 18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4" name="AutoShape 16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5" name="AutoShape 14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6" name="AutoShape 12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7" name="AutoShape 10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8" name="AutoShape 8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9" name="AutoShape 6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0" name="AutoShape 4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1" name="AutoShape 2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2" name="AutoShape 20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3" name="AutoShape 18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4" name="AutoShape 16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5" name="AutoShape 14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6" name="AutoShape 12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7" name="AutoShape 10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8" name="AutoShape 8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9" name="AutoShape 6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80" name="AutoShape 4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81" name="AutoShape 2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476750" y="428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682" name="CaixaDeTexto 681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/>
      </xdr:nvSpPr>
      <xdr:spPr>
        <a:xfrm>
          <a:off x="4427764" y="46264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4DC3E2B-5855-487E-9DCC-0A854FCC6392}"/>
            </a:ext>
          </a:extLst>
        </xdr:cNvPr>
        <xdr:cNvSpPr txBox="1"/>
      </xdr:nvSpPr>
      <xdr:spPr>
        <a:xfrm>
          <a:off x="4412456" y="59650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E51B9520-22BD-47CB-9939-5F803098E0B0}"/>
            </a:ext>
          </a:extLst>
        </xdr:cNvPr>
        <xdr:cNvSpPr txBox="1"/>
      </xdr:nvSpPr>
      <xdr:spPr>
        <a:xfrm>
          <a:off x="4412456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18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3D309F5E-9D27-478E-BD4F-45264FDD9A9E}"/>
            </a:ext>
          </a:extLst>
        </xdr:cNvPr>
        <xdr:cNvSpPr txBox="1"/>
      </xdr:nvSpPr>
      <xdr:spPr>
        <a:xfrm>
          <a:off x="4400550" y="5958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22</xdr:row>
      <xdr:rowOff>0</xdr:rowOff>
    </xdr:from>
    <xdr:ext cx="184731" cy="2645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7462B594-C0EF-4C39-8E05-59627D580CCD}"/>
            </a:ext>
          </a:extLst>
        </xdr:cNvPr>
        <xdr:cNvSpPr txBox="1"/>
      </xdr:nvSpPr>
      <xdr:spPr>
        <a:xfrm>
          <a:off x="4400550" y="701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23</xdr:row>
      <xdr:rowOff>0</xdr:rowOff>
    </xdr:from>
    <xdr:ext cx="184731" cy="264560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82314F66-BD23-4D98-85E3-FDA3E7896523}"/>
            </a:ext>
          </a:extLst>
        </xdr:cNvPr>
        <xdr:cNvSpPr txBox="1"/>
      </xdr:nvSpPr>
      <xdr:spPr>
        <a:xfrm>
          <a:off x="4400550" y="88370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C4D7A49C-BB06-4F01-82A7-85FA2B547602}"/>
            </a:ext>
          </a:extLst>
        </xdr:cNvPr>
        <xdr:cNvSpPr txBox="1"/>
      </xdr:nvSpPr>
      <xdr:spPr>
        <a:xfrm>
          <a:off x="4400550" y="10276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24</xdr:row>
      <xdr:rowOff>0</xdr:rowOff>
    </xdr:from>
    <xdr:ext cx="184731" cy="264560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B07B95B8-1117-439F-90C0-3566A404A1B4}"/>
            </a:ext>
          </a:extLst>
        </xdr:cNvPr>
        <xdr:cNvSpPr txBox="1"/>
      </xdr:nvSpPr>
      <xdr:spPr>
        <a:xfrm>
          <a:off x="4400550" y="95990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MOP\Pablo%20Leonardelli\00%20-%20PROJETO%20EL&#201;TRICO%20ESCOLAS\EMEI%20MARIA%20JOSEPHA\C&#243;pia%20de%20OR&#199;AMENTO_AGO_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ctoria.freitas\Downloads\OR&#199;AMENTO-BASE%20-%20ANEXO%20X%20Planilha%20Or&#231;ament&#225;ria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-base"/>
      <sheetName val="Composições"/>
      <sheetName val="Auxiliar"/>
      <sheetName val="Tipo de Objeto x Familia"/>
      <sheetName val="base"/>
      <sheetName val="BASE ITENS"/>
      <sheetName val="Plan1"/>
      <sheetName val="Cronograma (2)"/>
    </sheetNames>
    <sheetDataSet>
      <sheetData sheetId="0">
        <row r="5">
          <cell r="B5" t="str">
            <v>Obras e Serviços de Engenharia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 Sociais Sem DES"/>
      <sheetName val="Identificação"/>
      <sheetName val="Orçamento"/>
      <sheetName val="Cronograma"/>
      <sheetName val="Composições"/>
      <sheetName val="Cotação"/>
      <sheetName val="BDI"/>
      <sheetName val="BDI DES"/>
      <sheetName val="Enc Sociais"/>
      <sheetName val="SINAPI MAIO"/>
      <sheetName val="INSUMOS"/>
      <sheetName val="base"/>
    </sheetNames>
    <sheetDataSet>
      <sheetData sheetId="0"/>
      <sheetData sheetId="1"/>
      <sheetData sheetId="2">
        <row r="9">
          <cell r="B9">
            <v>1</v>
          </cell>
        </row>
        <row r="11">
          <cell r="B11">
            <v>2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97141</v>
          </cell>
        </row>
      </sheetData>
      <sheetData sheetId="10">
        <row r="3">
          <cell r="A3" t="str">
            <v>2418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R34"/>
  <sheetViews>
    <sheetView tabSelected="1" view="pageBreakPreview" topLeftCell="D6" zoomScaleNormal="100" zoomScaleSheetLayoutView="100" workbookViewId="0">
      <selection activeCell="R18" sqref="R18"/>
    </sheetView>
  </sheetViews>
  <sheetFormatPr defaultRowHeight="12" x14ac:dyDescent="0.2"/>
  <cols>
    <col min="1" max="1" width="8.42578125" style="1" customWidth="1"/>
    <col min="2" max="2" width="6.28515625" style="1" customWidth="1"/>
    <col min="3" max="3" width="15.140625" style="1" customWidth="1"/>
    <col min="4" max="4" width="13.42578125" style="1" customWidth="1"/>
    <col min="5" max="5" width="11" style="1" customWidth="1"/>
    <col min="6" max="6" width="100.7109375" style="15" customWidth="1"/>
    <col min="7" max="7" width="9.7109375" style="27" customWidth="1"/>
    <col min="8" max="8" width="7.7109375" style="27" customWidth="1"/>
    <col min="9" max="9" width="10.42578125" style="27" customWidth="1"/>
    <col min="10" max="10" width="10.5703125" style="27" customWidth="1"/>
    <col min="11" max="11" width="12.5703125" style="27" customWidth="1"/>
    <col min="12" max="12" width="11.140625" style="27" customWidth="1"/>
    <col min="13" max="13" width="12.85546875" style="27" customWidth="1"/>
    <col min="14" max="14" width="10.28515625" style="27" customWidth="1"/>
    <col min="15" max="15" width="11.28515625" style="27" customWidth="1"/>
    <col min="16" max="16" width="13.5703125" style="28" customWidth="1"/>
    <col min="17" max="17" width="17.85546875" style="28" customWidth="1"/>
    <col min="18" max="18" width="16" style="28" customWidth="1"/>
    <col min="19" max="19" width="13.140625" style="1" customWidth="1"/>
    <col min="20" max="16384" width="9.140625" style="1"/>
  </cols>
  <sheetData>
    <row r="1" spans="1:18" ht="15" customHeight="1" x14ac:dyDescent="0.2">
      <c r="A1" s="108"/>
      <c r="B1" s="109"/>
      <c r="C1" s="109"/>
      <c r="D1" s="109"/>
      <c r="E1" s="109"/>
      <c r="F1" s="110" t="s">
        <v>57</v>
      </c>
      <c r="G1" s="110"/>
      <c r="H1" s="110"/>
      <c r="I1" s="110"/>
      <c r="J1" s="110"/>
      <c r="K1" s="110"/>
      <c r="L1" s="110"/>
      <c r="M1" s="77"/>
      <c r="N1" s="78"/>
      <c r="O1" s="79"/>
    </row>
    <row r="2" spans="1:18" ht="15" customHeight="1" x14ac:dyDescent="0.2">
      <c r="A2" s="117" t="s">
        <v>59</v>
      </c>
      <c r="B2" s="118"/>
      <c r="C2" s="118"/>
      <c r="D2" s="118"/>
      <c r="E2" s="119"/>
      <c r="F2" s="126" t="s">
        <v>62</v>
      </c>
      <c r="G2" s="127"/>
      <c r="H2" s="127"/>
      <c r="I2" s="127"/>
      <c r="J2" s="127"/>
      <c r="K2" s="127"/>
      <c r="L2" s="128"/>
      <c r="M2" s="38" t="s">
        <v>63</v>
      </c>
      <c r="N2" s="99">
        <v>44866</v>
      </c>
      <c r="O2" s="100"/>
      <c r="P2" s="29"/>
      <c r="Q2" s="29"/>
      <c r="R2" s="29"/>
    </row>
    <row r="3" spans="1:18" ht="15" customHeight="1" x14ac:dyDescent="0.2">
      <c r="A3" s="123" t="s">
        <v>60</v>
      </c>
      <c r="B3" s="124"/>
      <c r="C3" s="124"/>
      <c r="D3" s="124"/>
      <c r="E3" s="125"/>
      <c r="F3" s="120" t="s">
        <v>87</v>
      </c>
      <c r="G3" s="121"/>
      <c r="H3" s="121"/>
      <c r="I3" s="121"/>
      <c r="J3" s="121"/>
      <c r="K3" s="121"/>
      <c r="L3" s="122"/>
      <c r="M3" s="30" t="s">
        <v>58</v>
      </c>
      <c r="N3" s="30" t="s">
        <v>42</v>
      </c>
      <c r="O3" s="39" t="s">
        <v>43</v>
      </c>
      <c r="P3" s="29"/>
      <c r="Q3" s="29"/>
      <c r="R3" s="29"/>
    </row>
    <row r="4" spans="1:18" ht="15" customHeight="1" thickBot="1" x14ac:dyDescent="0.25">
      <c r="A4" s="114" t="s">
        <v>61</v>
      </c>
      <c r="B4" s="115"/>
      <c r="C4" s="115"/>
      <c r="D4" s="115"/>
      <c r="E4" s="116"/>
      <c r="F4" s="111">
        <v>4998.74</v>
      </c>
      <c r="G4" s="112"/>
      <c r="H4" s="112"/>
      <c r="I4" s="112"/>
      <c r="J4" s="112"/>
      <c r="K4" s="112"/>
      <c r="L4" s="113"/>
      <c r="M4" s="40">
        <v>44851</v>
      </c>
      <c r="N4" s="41">
        <v>0.2387</v>
      </c>
      <c r="O4" s="42">
        <v>0.82310000000000005</v>
      </c>
      <c r="P4" s="29"/>
      <c r="Q4" s="29"/>
      <c r="R4" s="29"/>
    </row>
    <row r="5" spans="1:18" s="31" customFormat="1" ht="12" customHeight="1" x14ac:dyDescent="0.2">
      <c r="A5" s="87" t="s">
        <v>22</v>
      </c>
      <c r="B5" s="90" t="s">
        <v>23</v>
      </c>
      <c r="C5" s="81" t="s">
        <v>24</v>
      </c>
      <c r="D5" s="93" t="s">
        <v>25</v>
      </c>
      <c r="E5" s="96" t="s">
        <v>26</v>
      </c>
      <c r="F5" s="81" t="s">
        <v>27</v>
      </c>
      <c r="G5" s="84" t="s">
        <v>28</v>
      </c>
      <c r="H5" s="85"/>
      <c r="I5" s="85"/>
      <c r="J5" s="85"/>
      <c r="K5" s="85"/>
      <c r="L5" s="85"/>
      <c r="M5" s="85"/>
      <c r="N5" s="85"/>
      <c r="O5" s="86"/>
      <c r="P5" s="74"/>
      <c r="Q5" s="74"/>
      <c r="R5" s="74"/>
    </row>
    <row r="6" spans="1:18" s="31" customFormat="1" ht="12" customHeight="1" x14ac:dyDescent="0.2">
      <c r="A6" s="88"/>
      <c r="B6" s="91"/>
      <c r="C6" s="82"/>
      <c r="D6" s="94"/>
      <c r="E6" s="97"/>
      <c r="F6" s="82"/>
      <c r="G6" s="129" t="s">
        <v>29</v>
      </c>
      <c r="H6" s="130" t="s">
        <v>30</v>
      </c>
      <c r="I6" s="131" t="s">
        <v>65</v>
      </c>
      <c r="J6" s="132"/>
      <c r="K6" s="133" t="s">
        <v>31</v>
      </c>
      <c r="L6" s="134"/>
      <c r="M6" s="135"/>
      <c r="N6" s="32"/>
      <c r="O6" s="33"/>
      <c r="P6" s="74"/>
      <c r="Q6" s="74"/>
      <c r="R6" s="74"/>
    </row>
    <row r="7" spans="1:18" s="31" customFormat="1" ht="24" x14ac:dyDescent="0.2">
      <c r="A7" s="89"/>
      <c r="B7" s="92"/>
      <c r="C7" s="83"/>
      <c r="D7" s="95"/>
      <c r="E7" s="98"/>
      <c r="F7" s="83"/>
      <c r="G7" s="92"/>
      <c r="H7" s="83"/>
      <c r="I7" s="34" t="s">
        <v>32</v>
      </c>
      <c r="J7" s="34" t="s">
        <v>33</v>
      </c>
      <c r="K7" s="34" t="s">
        <v>34</v>
      </c>
      <c r="L7" s="34" t="s">
        <v>35</v>
      </c>
      <c r="M7" s="35" t="s">
        <v>36</v>
      </c>
      <c r="N7" s="36" t="s">
        <v>37</v>
      </c>
      <c r="O7" s="37" t="s">
        <v>38</v>
      </c>
      <c r="P7" s="74"/>
      <c r="Q7" s="74"/>
      <c r="R7" s="74"/>
    </row>
    <row r="8" spans="1:18" x14ac:dyDescent="0.2">
      <c r="A8" s="2"/>
      <c r="B8" s="3">
        <v>1</v>
      </c>
      <c r="C8" s="4"/>
      <c r="D8" s="5"/>
      <c r="E8" s="6"/>
      <c r="F8" s="7" t="s">
        <v>81</v>
      </c>
      <c r="G8" s="17"/>
      <c r="H8" s="18"/>
      <c r="I8" s="19"/>
      <c r="J8" s="19"/>
      <c r="K8" s="19"/>
      <c r="L8" s="19"/>
      <c r="M8" s="20"/>
      <c r="N8" s="21"/>
      <c r="O8" s="22"/>
      <c r="P8" s="75"/>
      <c r="Q8" s="76"/>
    </row>
    <row r="9" spans="1:18" ht="30" customHeight="1" x14ac:dyDescent="0.2">
      <c r="A9" s="8">
        <v>1</v>
      </c>
      <c r="B9" s="9" t="s">
        <v>47</v>
      </c>
      <c r="C9" s="10" t="s">
        <v>41</v>
      </c>
      <c r="D9" s="11" t="s">
        <v>45</v>
      </c>
      <c r="E9" s="12">
        <v>44851</v>
      </c>
      <c r="F9" s="13" t="s">
        <v>66</v>
      </c>
      <c r="G9" s="23">
        <v>1.5</v>
      </c>
      <c r="H9" s="24" t="s">
        <v>40</v>
      </c>
      <c r="I9" s="14">
        <v>201.83</v>
      </c>
      <c r="J9" s="14">
        <v>49.05</v>
      </c>
      <c r="K9" s="14">
        <v>302.74</v>
      </c>
      <c r="L9" s="14">
        <v>73.569999999999993</v>
      </c>
      <c r="M9" s="16">
        <v>376.31</v>
      </c>
      <c r="N9" s="25">
        <v>0.2387</v>
      </c>
      <c r="O9" s="26">
        <v>0.82310000000000005</v>
      </c>
    </row>
    <row r="10" spans="1:18" ht="30" customHeight="1" x14ac:dyDescent="0.2">
      <c r="A10" s="8">
        <v>2</v>
      </c>
      <c r="B10" s="9" t="s">
        <v>55</v>
      </c>
      <c r="C10" s="10" t="s">
        <v>39</v>
      </c>
      <c r="D10" s="11" t="s">
        <v>16</v>
      </c>
      <c r="E10" s="12">
        <v>44851</v>
      </c>
      <c r="F10" s="13" t="s">
        <v>17</v>
      </c>
      <c r="G10" s="23">
        <v>7.45</v>
      </c>
      <c r="H10" s="24" t="s">
        <v>1</v>
      </c>
      <c r="I10" s="14">
        <v>5.74</v>
      </c>
      <c r="J10" s="14">
        <v>17.059999999999999</v>
      </c>
      <c r="K10" s="14">
        <v>42.76</v>
      </c>
      <c r="L10" s="14">
        <v>127.09</v>
      </c>
      <c r="M10" s="16">
        <v>169.85</v>
      </c>
      <c r="N10" s="25">
        <v>0.2387</v>
      </c>
      <c r="O10" s="26">
        <v>0.82310000000000005</v>
      </c>
    </row>
    <row r="11" spans="1:18" ht="15" customHeight="1" x14ac:dyDescent="0.2">
      <c r="A11" s="8">
        <v>3</v>
      </c>
      <c r="B11" s="9" t="s">
        <v>76</v>
      </c>
      <c r="C11" s="10" t="s">
        <v>39</v>
      </c>
      <c r="D11" s="11" t="s">
        <v>18</v>
      </c>
      <c r="E11" s="12">
        <v>44851</v>
      </c>
      <c r="F11" s="13" t="s">
        <v>19</v>
      </c>
      <c r="G11" s="23">
        <v>2</v>
      </c>
      <c r="H11" s="24" t="s">
        <v>1</v>
      </c>
      <c r="I11" s="14">
        <v>2.25</v>
      </c>
      <c r="J11" s="14">
        <v>6.99</v>
      </c>
      <c r="K11" s="14">
        <v>4.5</v>
      </c>
      <c r="L11" s="14">
        <v>13.98</v>
      </c>
      <c r="M11" s="16">
        <v>18.48</v>
      </c>
      <c r="N11" s="25">
        <v>0.2387</v>
      </c>
      <c r="O11" s="26">
        <v>0.82310000000000005</v>
      </c>
    </row>
    <row r="12" spans="1:18" ht="15" customHeight="1" x14ac:dyDescent="0.2">
      <c r="A12" s="8">
        <v>4</v>
      </c>
      <c r="B12" s="9" t="s">
        <v>77</v>
      </c>
      <c r="C12" s="10" t="s">
        <v>39</v>
      </c>
      <c r="D12" s="11" t="s">
        <v>20</v>
      </c>
      <c r="E12" s="12">
        <v>44851</v>
      </c>
      <c r="F12" s="13" t="s">
        <v>21</v>
      </c>
      <c r="G12" s="23">
        <v>4</v>
      </c>
      <c r="H12" s="24" t="s">
        <v>0</v>
      </c>
      <c r="I12" s="14">
        <v>2.92</v>
      </c>
      <c r="J12" s="14">
        <v>9.33</v>
      </c>
      <c r="K12" s="14">
        <v>11.68</v>
      </c>
      <c r="L12" s="14">
        <v>37.32</v>
      </c>
      <c r="M12" s="16">
        <v>49</v>
      </c>
      <c r="N12" s="25">
        <v>0.2387</v>
      </c>
      <c r="O12" s="26">
        <v>0.82310000000000005</v>
      </c>
    </row>
    <row r="13" spans="1:18" ht="12" customHeight="1" x14ac:dyDescent="0.2">
      <c r="A13" s="103"/>
      <c r="B13" s="104"/>
      <c r="C13" s="104"/>
      <c r="D13" s="104"/>
      <c r="E13" s="104"/>
      <c r="F13" s="104"/>
      <c r="G13" s="104"/>
      <c r="H13" s="105"/>
      <c r="I13" s="101" t="s">
        <v>64</v>
      </c>
      <c r="J13" s="102"/>
      <c r="K13" s="43">
        <v>361.68</v>
      </c>
      <c r="L13" s="43">
        <v>251.95999999999998</v>
      </c>
      <c r="M13" s="43">
        <v>613.64</v>
      </c>
      <c r="N13" s="106"/>
      <c r="O13" s="107"/>
      <c r="P13" s="75"/>
      <c r="Q13" s="76"/>
    </row>
    <row r="14" spans="1:18" x14ac:dyDescent="0.2">
      <c r="A14" s="2"/>
      <c r="B14" s="3">
        <v>2</v>
      </c>
      <c r="C14" s="4"/>
      <c r="D14" s="5"/>
      <c r="E14" s="6"/>
      <c r="F14" s="7" t="s">
        <v>82</v>
      </c>
      <c r="G14" s="17"/>
      <c r="H14" s="18"/>
      <c r="I14" s="19"/>
      <c r="J14" s="19"/>
      <c r="K14" s="19"/>
      <c r="L14" s="19"/>
      <c r="M14" s="20"/>
      <c r="N14" s="21"/>
      <c r="O14" s="22"/>
      <c r="P14" s="75"/>
      <c r="Q14" s="76"/>
    </row>
    <row r="15" spans="1:18" ht="30" customHeight="1" x14ac:dyDescent="0.2">
      <c r="A15" s="8">
        <v>5</v>
      </c>
      <c r="B15" s="9" t="s">
        <v>78</v>
      </c>
      <c r="C15" s="10" t="s">
        <v>39</v>
      </c>
      <c r="D15" s="11" t="s">
        <v>12</v>
      </c>
      <c r="E15" s="12">
        <v>44851</v>
      </c>
      <c r="F15" s="13" t="s">
        <v>13</v>
      </c>
      <c r="G15" s="23">
        <v>7.45</v>
      </c>
      <c r="H15" s="24" t="s">
        <v>1</v>
      </c>
      <c r="I15" s="14">
        <v>58.07</v>
      </c>
      <c r="J15" s="14">
        <v>27.87</v>
      </c>
      <c r="K15" s="14">
        <v>432.62</v>
      </c>
      <c r="L15" s="14">
        <v>207.63</v>
      </c>
      <c r="M15" s="16">
        <v>640.25</v>
      </c>
      <c r="N15" s="25">
        <v>0.2387</v>
      </c>
      <c r="O15" s="26">
        <v>0.82310000000000005</v>
      </c>
    </row>
    <row r="16" spans="1:18" ht="12" customHeight="1" x14ac:dyDescent="0.2">
      <c r="A16" s="103"/>
      <c r="B16" s="104"/>
      <c r="C16" s="104"/>
      <c r="D16" s="104"/>
      <c r="E16" s="104"/>
      <c r="F16" s="104"/>
      <c r="G16" s="104"/>
      <c r="H16" s="105"/>
      <c r="I16" s="101" t="s">
        <v>64</v>
      </c>
      <c r="J16" s="102"/>
      <c r="K16" s="43">
        <v>432.62</v>
      </c>
      <c r="L16" s="43">
        <v>207.63</v>
      </c>
      <c r="M16" s="43">
        <v>640.25</v>
      </c>
      <c r="N16" s="106"/>
      <c r="O16" s="107"/>
      <c r="P16" s="75"/>
      <c r="Q16" s="76"/>
    </row>
    <row r="17" spans="1:17" x14ac:dyDescent="0.2">
      <c r="A17" s="2"/>
      <c r="B17" s="3">
        <v>3</v>
      </c>
      <c r="C17" s="4"/>
      <c r="D17" s="5"/>
      <c r="E17" s="6"/>
      <c r="F17" s="7" t="s">
        <v>48</v>
      </c>
      <c r="G17" s="17"/>
      <c r="H17" s="18"/>
      <c r="I17" s="19"/>
      <c r="J17" s="19"/>
      <c r="K17" s="19"/>
      <c r="L17" s="19"/>
      <c r="M17" s="20"/>
      <c r="N17" s="21"/>
      <c r="O17" s="22"/>
      <c r="P17" s="75"/>
      <c r="Q17" s="76"/>
    </row>
    <row r="18" spans="1:17" ht="30" customHeight="1" x14ac:dyDescent="0.2">
      <c r="A18" s="8">
        <v>6</v>
      </c>
      <c r="B18" s="9" t="s">
        <v>49</v>
      </c>
      <c r="C18" s="10" t="s">
        <v>39</v>
      </c>
      <c r="D18" s="11" t="s">
        <v>2</v>
      </c>
      <c r="E18" s="12">
        <v>44851</v>
      </c>
      <c r="F18" s="13" t="s">
        <v>3</v>
      </c>
      <c r="G18" s="23">
        <v>2</v>
      </c>
      <c r="H18" s="24" t="s">
        <v>0</v>
      </c>
      <c r="I18" s="14">
        <v>472.2</v>
      </c>
      <c r="J18" s="14">
        <v>35.36</v>
      </c>
      <c r="K18" s="14">
        <v>944.4</v>
      </c>
      <c r="L18" s="14">
        <v>70.72</v>
      </c>
      <c r="M18" s="16">
        <v>1015.12</v>
      </c>
      <c r="N18" s="25">
        <v>0.2387</v>
      </c>
      <c r="O18" s="26">
        <v>0.82310000000000005</v>
      </c>
    </row>
    <row r="19" spans="1:17" ht="12" customHeight="1" x14ac:dyDescent="0.2">
      <c r="A19" s="103"/>
      <c r="B19" s="104"/>
      <c r="C19" s="104"/>
      <c r="D19" s="104"/>
      <c r="E19" s="104"/>
      <c r="F19" s="104"/>
      <c r="G19" s="104"/>
      <c r="H19" s="105"/>
      <c r="I19" s="101" t="s">
        <v>64</v>
      </c>
      <c r="J19" s="102"/>
      <c r="K19" s="43">
        <v>944.4</v>
      </c>
      <c r="L19" s="43">
        <v>70.72</v>
      </c>
      <c r="M19" s="43">
        <v>1015.12</v>
      </c>
      <c r="N19" s="106"/>
      <c r="O19" s="107"/>
      <c r="P19" s="75"/>
      <c r="Q19" s="76"/>
    </row>
    <row r="20" spans="1:17" x14ac:dyDescent="0.2">
      <c r="A20" s="2"/>
      <c r="B20" s="3">
        <v>4</v>
      </c>
      <c r="C20" s="4"/>
      <c r="D20" s="5"/>
      <c r="E20" s="6"/>
      <c r="F20" s="7" t="s">
        <v>83</v>
      </c>
      <c r="G20" s="17"/>
      <c r="H20" s="18"/>
      <c r="I20" s="19"/>
      <c r="J20" s="19"/>
      <c r="K20" s="19"/>
      <c r="L20" s="19"/>
      <c r="M20" s="20"/>
      <c r="N20" s="21"/>
      <c r="O20" s="22"/>
      <c r="P20" s="75"/>
      <c r="Q20" s="76"/>
    </row>
    <row r="21" spans="1:17" ht="15" customHeight="1" x14ac:dyDescent="0.2">
      <c r="A21" s="8">
        <v>7</v>
      </c>
      <c r="B21" s="9" t="s">
        <v>52</v>
      </c>
      <c r="C21" s="10" t="s">
        <v>39</v>
      </c>
      <c r="D21" s="11" t="s">
        <v>8</v>
      </c>
      <c r="E21" s="12">
        <v>44851</v>
      </c>
      <c r="F21" s="13" t="s">
        <v>9</v>
      </c>
      <c r="G21" s="23">
        <v>5.04</v>
      </c>
      <c r="H21" s="24" t="s">
        <v>1</v>
      </c>
      <c r="I21" s="14">
        <v>32.590000000000003</v>
      </c>
      <c r="J21" s="14">
        <v>5.78</v>
      </c>
      <c r="K21" s="14">
        <v>164.25</v>
      </c>
      <c r="L21" s="14">
        <v>29.13</v>
      </c>
      <c r="M21" s="16">
        <v>193.38</v>
      </c>
      <c r="N21" s="25">
        <v>0.2387</v>
      </c>
      <c r="O21" s="26">
        <v>0.82310000000000005</v>
      </c>
    </row>
    <row r="22" spans="1:17" ht="30" customHeight="1" x14ac:dyDescent="0.2">
      <c r="A22" s="8">
        <v>8</v>
      </c>
      <c r="B22" s="9" t="s">
        <v>50</v>
      </c>
      <c r="C22" s="10" t="s">
        <v>39</v>
      </c>
      <c r="D22" s="11" t="s">
        <v>10</v>
      </c>
      <c r="E22" s="12">
        <v>44851</v>
      </c>
      <c r="F22" s="13" t="s">
        <v>11</v>
      </c>
      <c r="G22" s="23">
        <v>5.04</v>
      </c>
      <c r="H22" s="24" t="s">
        <v>1</v>
      </c>
      <c r="I22" s="14">
        <v>9.31</v>
      </c>
      <c r="J22" s="14">
        <v>7.86</v>
      </c>
      <c r="K22" s="14">
        <v>46.92</v>
      </c>
      <c r="L22" s="14">
        <v>39.61</v>
      </c>
      <c r="M22" s="16">
        <v>86.53</v>
      </c>
      <c r="N22" s="25">
        <v>0.2387</v>
      </c>
      <c r="O22" s="26">
        <v>0.82310000000000005</v>
      </c>
    </row>
    <row r="23" spans="1:17" ht="12" customHeight="1" x14ac:dyDescent="0.2">
      <c r="A23" s="103"/>
      <c r="B23" s="104"/>
      <c r="C23" s="104"/>
      <c r="D23" s="104"/>
      <c r="E23" s="104"/>
      <c r="F23" s="104"/>
      <c r="G23" s="104"/>
      <c r="H23" s="105"/>
      <c r="I23" s="101" t="s">
        <v>64</v>
      </c>
      <c r="J23" s="102"/>
      <c r="K23" s="43">
        <v>211.17000000000002</v>
      </c>
      <c r="L23" s="43">
        <v>68.739999999999995</v>
      </c>
      <c r="M23" s="43">
        <v>279.90999999999997</v>
      </c>
      <c r="N23" s="106"/>
      <c r="O23" s="107"/>
      <c r="P23" s="75"/>
      <c r="Q23" s="76"/>
    </row>
    <row r="24" spans="1:17" x14ac:dyDescent="0.2">
      <c r="A24" s="2"/>
      <c r="B24" s="3">
        <v>5</v>
      </c>
      <c r="C24" s="4"/>
      <c r="D24" s="5"/>
      <c r="E24" s="6"/>
      <c r="F24" s="7" t="s">
        <v>84</v>
      </c>
      <c r="G24" s="17"/>
      <c r="H24" s="18"/>
      <c r="I24" s="19"/>
      <c r="J24" s="19"/>
      <c r="K24" s="19"/>
      <c r="L24" s="19"/>
      <c r="M24" s="20"/>
      <c r="N24" s="21"/>
      <c r="O24" s="22"/>
      <c r="P24" s="75"/>
      <c r="Q24" s="76"/>
    </row>
    <row r="25" spans="1:17" ht="45" customHeight="1" x14ac:dyDescent="0.2">
      <c r="A25" s="8">
        <v>9</v>
      </c>
      <c r="B25" s="9" t="s">
        <v>79</v>
      </c>
      <c r="C25" s="10" t="s">
        <v>39</v>
      </c>
      <c r="D25" s="11" t="s">
        <v>6</v>
      </c>
      <c r="E25" s="12">
        <v>44851</v>
      </c>
      <c r="F25" s="13" t="s">
        <v>7</v>
      </c>
      <c r="G25" s="23">
        <v>2</v>
      </c>
      <c r="H25" s="24" t="s">
        <v>0</v>
      </c>
      <c r="I25" s="14">
        <v>513.51</v>
      </c>
      <c r="J25" s="14">
        <v>37.299999999999997</v>
      </c>
      <c r="K25" s="14">
        <v>1027.02</v>
      </c>
      <c r="L25" s="14">
        <v>74.599999999999994</v>
      </c>
      <c r="M25" s="16">
        <v>1101.6199999999999</v>
      </c>
      <c r="N25" s="25">
        <v>0.2387</v>
      </c>
      <c r="O25" s="26">
        <v>0.82310000000000005</v>
      </c>
    </row>
    <row r="26" spans="1:17" ht="30" customHeight="1" x14ac:dyDescent="0.2">
      <c r="A26" s="8">
        <v>10</v>
      </c>
      <c r="B26" s="9" t="s">
        <v>51</v>
      </c>
      <c r="C26" s="10" t="s">
        <v>41</v>
      </c>
      <c r="D26" s="11" t="s">
        <v>46</v>
      </c>
      <c r="E26" s="12">
        <v>44851</v>
      </c>
      <c r="F26" s="13" t="s">
        <v>86</v>
      </c>
      <c r="G26" s="23">
        <v>2</v>
      </c>
      <c r="H26" s="24" t="s">
        <v>40</v>
      </c>
      <c r="I26" s="14">
        <v>426.76</v>
      </c>
      <c r="J26" s="14">
        <v>17.3</v>
      </c>
      <c r="K26" s="14">
        <v>853.52</v>
      </c>
      <c r="L26" s="14">
        <v>34.6</v>
      </c>
      <c r="M26" s="16">
        <v>888.12</v>
      </c>
      <c r="N26" s="25">
        <v>0.2387</v>
      </c>
      <c r="O26" s="26">
        <v>0.82310000000000005</v>
      </c>
    </row>
    <row r="27" spans="1:17" ht="12" customHeight="1" x14ac:dyDescent="0.2">
      <c r="A27" s="103"/>
      <c r="B27" s="104"/>
      <c r="C27" s="104"/>
      <c r="D27" s="104"/>
      <c r="E27" s="104"/>
      <c r="F27" s="104"/>
      <c r="G27" s="104"/>
      <c r="H27" s="105"/>
      <c r="I27" s="101" t="s">
        <v>64</v>
      </c>
      <c r="J27" s="102"/>
      <c r="K27" s="43">
        <v>1880.54</v>
      </c>
      <c r="L27" s="43">
        <v>109.19999999999999</v>
      </c>
      <c r="M27" s="43">
        <v>1989.7399999999998</v>
      </c>
      <c r="N27" s="106"/>
      <c r="O27" s="107"/>
      <c r="P27" s="75"/>
      <c r="Q27" s="76"/>
    </row>
    <row r="28" spans="1:17" x14ac:dyDescent="0.2">
      <c r="A28" s="2"/>
      <c r="B28" s="3">
        <v>6</v>
      </c>
      <c r="C28" s="4"/>
      <c r="D28" s="5"/>
      <c r="E28" s="6"/>
      <c r="F28" s="7" t="s">
        <v>85</v>
      </c>
      <c r="G28" s="17"/>
      <c r="H28" s="18"/>
      <c r="I28" s="19"/>
      <c r="J28" s="19"/>
      <c r="K28" s="19"/>
      <c r="L28" s="19"/>
      <c r="M28" s="20"/>
      <c r="N28" s="21"/>
      <c r="O28" s="22"/>
      <c r="P28" s="75"/>
      <c r="Q28" s="76"/>
    </row>
    <row r="29" spans="1:17" ht="30" customHeight="1" x14ac:dyDescent="0.2">
      <c r="A29" s="8">
        <v>11</v>
      </c>
      <c r="B29" s="9" t="s">
        <v>53</v>
      </c>
      <c r="C29" s="10" t="s">
        <v>39</v>
      </c>
      <c r="D29" s="11" t="s">
        <v>4</v>
      </c>
      <c r="E29" s="12">
        <v>44851</v>
      </c>
      <c r="F29" s="13" t="s">
        <v>5</v>
      </c>
      <c r="G29" s="23">
        <v>2</v>
      </c>
      <c r="H29" s="24" t="s">
        <v>0</v>
      </c>
      <c r="I29" s="14">
        <v>172.3</v>
      </c>
      <c r="J29" s="14">
        <v>21.14</v>
      </c>
      <c r="K29" s="14">
        <v>344.6</v>
      </c>
      <c r="L29" s="14">
        <v>42.28</v>
      </c>
      <c r="M29" s="16">
        <v>386.88</v>
      </c>
      <c r="N29" s="25">
        <v>0.2387</v>
      </c>
      <c r="O29" s="26">
        <v>0.82310000000000005</v>
      </c>
    </row>
    <row r="30" spans="1:17" ht="12" customHeight="1" x14ac:dyDescent="0.2">
      <c r="A30" s="103"/>
      <c r="B30" s="104"/>
      <c r="C30" s="104"/>
      <c r="D30" s="104"/>
      <c r="E30" s="104"/>
      <c r="F30" s="104"/>
      <c r="G30" s="104"/>
      <c r="H30" s="105"/>
      <c r="I30" s="101" t="s">
        <v>64</v>
      </c>
      <c r="J30" s="102"/>
      <c r="K30" s="43">
        <v>344.6</v>
      </c>
      <c r="L30" s="43">
        <v>42.28</v>
      </c>
      <c r="M30" s="43">
        <v>386.88</v>
      </c>
      <c r="N30" s="106"/>
      <c r="O30" s="107"/>
      <c r="P30" s="75"/>
      <c r="Q30" s="76"/>
    </row>
    <row r="31" spans="1:17" x14ac:dyDescent="0.2">
      <c r="A31" s="2"/>
      <c r="B31" s="3">
        <v>7</v>
      </c>
      <c r="C31" s="4"/>
      <c r="D31" s="5"/>
      <c r="E31" s="6"/>
      <c r="F31" s="7" t="s">
        <v>56</v>
      </c>
      <c r="G31" s="17"/>
      <c r="H31" s="18"/>
      <c r="I31" s="19"/>
      <c r="J31" s="19"/>
      <c r="K31" s="19"/>
      <c r="L31" s="19"/>
      <c r="M31" s="20"/>
      <c r="N31" s="21"/>
      <c r="O31" s="22"/>
      <c r="P31" s="75"/>
      <c r="Q31" s="76"/>
    </row>
    <row r="32" spans="1:17" ht="15" customHeight="1" x14ac:dyDescent="0.2">
      <c r="A32" s="8">
        <v>12</v>
      </c>
      <c r="B32" s="9" t="s">
        <v>54</v>
      </c>
      <c r="C32" s="10" t="s">
        <v>39</v>
      </c>
      <c r="D32" s="11" t="s">
        <v>14</v>
      </c>
      <c r="E32" s="12">
        <v>44851</v>
      </c>
      <c r="F32" s="13" t="s">
        <v>15</v>
      </c>
      <c r="G32" s="23">
        <v>20</v>
      </c>
      <c r="H32" s="24" t="s">
        <v>1</v>
      </c>
      <c r="I32" s="14">
        <v>0.94</v>
      </c>
      <c r="J32" s="14">
        <v>2.72</v>
      </c>
      <c r="K32" s="14">
        <v>18.8</v>
      </c>
      <c r="L32" s="14">
        <v>54.4</v>
      </c>
      <c r="M32" s="16">
        <v>73.2</v>
      </c>
      <c r="N32" s="25">
        <v>0.2387</v>
      </c>
      <c r="O32" s="26">
        <v>0.82310000000000005</v>
      </c>
    </row>
    <row r="33" spans="1:17" ht="15.75" customHeight="1" x14ac:dyDescent="0.2">
      <c r="A33" s="103"/>
      <c r="B33" s="104"/>
      <c r="C33" s="104"/>
      <c r="D33" s="104"/>
      <c r="E33" s="104"/>
      <c r="F33" s="104"/>
      <c r="G33" s="104"/>
      <c r="H33" s="105"/>
      <c r="I33" s="101" t="s">
        <v>64</v>
      </c>
      <c r="J33" s="102"/>
      <c r="K33" s="43">
        <v>18.8</v>
      </c>
      <c r="L33" s="43">
        <v>54.4</v>
      </c>
      <c r="M33" s="43">
        <v>73.2</v>
      </c>
      <c r="N33" s="106"/>
      <c r="O33" s="107"/>
      <c r="P33" s="75"/>
      <c r="Q33" s="76"/>
    </row>
    <row r="34" spans="1:17" ht="15.75" customHeight="1" thickBot="1" x14ac:dyDescent="0.25">
      <c r="A34" s="136"/>
      <c r="B34" s="137"/>
      <c r="C34" s="137"/>
      <c r="D34" s="137"/>
      <c r="E34" s="137"/>
      <c r="F34" s="137"/>
      <c r="G34" s="137"/>
      <c r="H34" s="138"/>
      <c r="I34" s="139" t="s">
        <v>44</v>
      </c>
      <c r="J34" s="140"/>
      <c r="K34" s="80">
        <v>4193.8100000000004</v>
      </c>
      <c r="L34" s="80">
        <v>804.93000000000006</v>
      </c>
      <c r="M34" s="80">
        <v>4998.74</v>
      </c>
      <c r="N34" s="141"/>
      <c r="O34" s="142"/>
      <c r="P34" s="75"/>
      <c r="Q34" s="76"/>
    </row>
  </sheetData>
  <mergeCells count="44">
    <mergeCell ref="A34:H34"/>
    <mergeCell ref="I34:J34"/>
    <mergeCell ref="N34:O34"/>
    <mergeCell ref="A33:H33"/>
    <mergeCell ref="I33:J33"/>
    <mergeCell ref="N33:O33"/>
    <mergeCell ref="A30:H30"/>
    <mergeCell ref="I30:J30"/>
    <mergeCell ref="N30:O30"/>
    <mergeCell ref="A23:H23"/>
    <mergeCell ref="I23:J23"/>
    <mergeCell ref="N23:O23"/>
    <mergeCell ref="A27:H27"/>
    <mergeCell ref="I27:J27"/>
    <mergeCell ref="N27:O27"/>
    <mergeCell ref="A16:H16"/>
    <mergeCell ref="I16:J16"/>
    <mergeCell ref="N16:O16"/>
    <mergeCell ref="A19:H19"/>
    <mergeCell ref="I19:J19"/>
    <mergeCell ref="N19:O19"/>
    <mergeCell ref="N2:O2"/>
    <mergeCell ref="I13:J13"/>
    <mergeCell ref="A13:H13"/>
    <mergeCell ref="N13:O13"/>
    <mergeCell ref="A1:E1"/>
    <mergeCell ref="F1:L1"/>
    <mergeCell ref="F4:L4"/>
    <mergeCell ref="A4:E4"/>
    <mergeCell ref="A2:E2"/>
    <mergeCell ref="F3:L3"/>
    <mergeCell ref="A3:E3"/>
    <mergeCell ref="F2:L2"/>
    <mergeCell ref="G6:G7"/>
    <mergeCell ref="H6:H7"/>
    <mergeCell ref="I6:J6"/>
    <mergeCell ref="K6:M6"/>
    <mergeCell ref="F5:F7"/>
    <mergeCell ref="G5:O5"/>
    <mergeCell ref="A5:A7"/>
    <mergeCell ref="B5:B7"/>
    <mergeCell ref="C5:C7"/>
    <mergeCell ref="D5:D7"/>
    <mergeCell ref="E5:E7"/>
  </mergeCells>
  <phoneticPr fontId="15" type="noConversion"/>
  <dataValidations count="2">
    <dataValidation allowBlank="1" showInputMessage="1" showErrorMessage="1" errorTitle="Unidade de Medida Inválida" error="A unidade de medida informada é inválida._x000a_Selecione uma unidade na lista suspensa. Para cadastrar nova unidade de medida, entre em contato com o TCE. " sqref="H18 H21:H22 H25:H26 H29 H32 H15 H9:H12" xr:uid="{6AA6BCD1-49A6-45BC-90B2-290D4FAD9C39}"/>
    <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sqref="C18 C21:C22 C25:C26 C29 C32 C15 C9:C12" xr:uid="{C65C0DB2-C1AD-454A-80A3-0B69A81DB826}">
      <formula1>#REF!</formula1>
    </dataValidation>
  </dataValidations>
  <pageMargins left="0.51181102362204722" right="0.51181102362204722" top="0.78740157480314965" bottom="0.78740157480314965" header="0.31496062992125984" footer="0.31496062992125984"/>
  <pageSetup paperSize="9" scale="50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C301D09B-57DB-4A36-A005-40232269977A}">
          <x14:formula1>
            <xm:f>'N:\SMOP\Pablo Leonardelli\00 - PROJETO ELÉTRICO ESCOLAS\EMEI MARIA JOSEPHA\[Cópia de ORÇAMENTO_AGO_21.xlsx]base'!#REF!</xm:f>
          </x14:formula1>
          <x14:formula2>
            <xm:f>0</xm:f>
          </x14:formula2>
          <xm:sqref>C8 C14 C17 C20 C24 C28 C31</xm:sqref>
        </x14:dataValidation>
        <x14:dataValidation type="list" allowBlank="1" showInputMessage="1" showErrorMessage="1" xr:uid="{45285F30-D6C3-4B8C-9893-9EF92B950A78}">
          <x14:formula1>
            <xm:f>'N:\SMOP\Pablo Leonardelli\00 - PROJETO ELÉTRICO ESCOLAS\EMEI MARIA JOSEPHA\[Cópia de ORÇAMENTO_AGO_21.xlsx]base'!#REF!</xm:f>
          </x14:formula1>
          <x14:formula2>
            <xm:f>0</xm:f>
          </x14:formula2>
          <xm:sqref>H5:J5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E27"/>
  <sheetViews>
    <sheetView workbookViewId="0">
      <selection activeCell="A12" sqref="A12:XFD12"/>
    </sheetView>
  </sheetViews>
  <sheetFormatPr defaultColWidth="55.7109375" defaultRowHeight="12" x14ac:dyDescent="0.25"/>
  <cols>
    <col min="1" max="1" width="10.7109375" style="56" customWidth="1"/>
    <col min="2" max="2" width="75.7109375" style="71" customWidth="1"/>
    <col min="3" max="5" width="15.7109375" style="56" customWidth="1"/>
    <col min="6" max="16384" width="55.7109375" style="56"/>
  </cols>
  <sheetData>
    <row r="1" spans="1:5" x14ac:dyDescent="0.25">
      <c r="A1" s="143" t="e">
        <f>#REF!</f>
        <v>#REF!</v>
      </c>
      <c r="B1" s="144"/>
      <c r="C1" s="144"/>
      <c r="D1" s="144"/>
      <c r="E1" s="144"/>
    </row>
    <row r="2" spans="1:5" x14ac:dyDescent="0.25">
      <c r="A2" s="145" t="s">
        <v>80</v>
      </c>
      <c r="B2" s="146"/>
      <c r="C2" s="146"/>
      <c r="D2" s="146"/>
      <c r="E2" s="146"/>
    </row>
    <row r="3" spans="1:5" ht="12.75" thickBot="1" x14ac:dyDescent="0.3">
      <c r="A3" s="147" t="str">
        <f>ORÇAMENTO!F3</f>
        <v>REFORMA EMEF MANOEL LUIZ KUHN</v>
      </c>
      <c r="B3" s="148"/>
      <c r="C3" s="148"/>
      <c r="D3" s="148"/>
      <c r="E3" s="148"/>
    </row>
    <row r="4" spans="1:5" ht="12.75" thickTop="1" x14ac:dyDescent="0.25">
      <c r="A4" s="149" t="s">
        <v>67</v>
      </c>
      <c r="B4" s="151" t="s">
        <v>68</v>
      </c>
      <c r="C4" s="44" t="s">
        <v>69</v>
      </c>
      <c r="D4" s="153" t="s">
        <v>70</v>
      </c>
      <c r="E4" s="155" t="s">
        <v>71</v>
      </c>
    </row>
    <row r="5" spans="1:5" ht="12.75" thickBot="1" x14ac:dyDescent="0.3">
      <c r="A5" s="150"/>
      <c r="B5" s="152"/>
      <c r="C5" s="57" t="s">
        <v>72</v>
      </c>
      <c r="D5" s="154"/>
      <c r="E5" s="156"/>
    </row>
    <row r="6" spans="1:5" ht="13.5" thickTop="1" thickBot="1" x14ac:dyDescent="0.3">
      <c r="A6" s="45">
        <f>[2]Orçamento!B9</f>
        <v>1</v>
      </c>
      <c r="B6" s="46" t="str">
        <f>ORÇAMENTO!F8</f>
        <v>SERVIÇOS INICIAIS E REMOÇÕES</v>
      </c>
      <c r="C6" s="58"/>
      <c r="D6" s="59"/>
      <c r="E6" s="60"/>
    </row>
    <row r="7" spans="1:5" ht="15" customHeight="1" thickTop="1" thickBot="1" x14ac:dyDescent="0.3">
      <c r="A7" s="47" t="str">
        <f>ORÇAMENTO!B9</f>
        <v>1.1</v>
      </c>
      <c r="B7" s="48" t="str">
        <f>ORÇAMENTO!F9</f>
        <v>PLACA DE OBRA EM CHAPA DE ACO GALVANIZADO</v>
      </c>
      <c r="C7" s="50">
        <f>ORÇAMENTO!M9</f>
        <v>376.31</v>
      </c>
      <c r="D7" s="49">
        <v>1</v>
      </c>
      <c r="E7" s="50">
        <f t="shared" ref="E7:E9" si="0">C7</f>
        <v>376.31</v>
      </c>
    </row>
    <row r="8" spans="1:5" ht="30" customHeight="1" thickTop="1" thickBot="1" x14ac:dyDescent="0.3">
      <c r="A8" s="47" t="str">
        <f>ORÇAMENTO!B10</f>
        <v>1.2</v>
      </c>
      <c r="B8" s="51" t="str">
        <f>ORÇAMENTO!F10</f>
        <v>DEMOLIÇÃO DE REVESTIMENTO CERÂMICO, DE FORMA MANUAL, SEM REAPROVEITAMENTO. AF_12/2017</v>
      </c>
      <c r="C8" s="50">
        <f>ORÇAMENTO!M10</f>
        <v>169.85</v>
      </c>
      <c r="D8" s="49">
        <v>1</v>
      </c>
      <c r="E8" s="50">
        <f t="shared" si="0"/>
        <v>169.85</v>
      </c>
    </row>
    <row r="9" spans="1:5" ht="15" customHeight="1" thickTop="1" thickBot="1" x14ac:dyDescent="0.3">
      <c r="A9" s="47" t="str">
        <f>ORÇAMENTO!B11</f>
        <v>1.3</v>
      </c>
      <c r="B9" s="48" t="str">
        <f>ORÇAMENTO!F11</f>
        <v>REMOÇÃO DE PORTAS, DE FORMA MANUAL, SEM REAPROVEITAMENTO. AF_12/2017</v>
      </c>
      <c r="C9" s="50">
        <f>ORÇAMENTO!M11</f>
        <v>18.48</v>
      </c>
      <c r="D9" s="49">
        <v>1</v>
      </c>
      <c r="E9" s="50">
        <f t="shared" si="0"/>
        <v>18.48</v>
      </c>
    </row>
    <row r="10" spans="1:5" ht="15" customHeight="1" thickTop="1" thickBot="1" x14ac:dyDescent="0.3">
      <c r="A10" s="47" t="str">
        <f>ORÇAMENTO!B12</f>
        <v>1.4</v>
      </c>
      <c r="B10" s="48" t="str">
        <f>ORÇAMENTO!F12</f>
        <v>REMOÇÃO DE LOUÇAS, DE FORMA MANUAL, SEM REAPROVEITAMENTO. AF_12/2017</v>
      </c>
      <c r="C10" s="50">
        <f>ORÇAMENTO!M12</f>
        <v>49</v>
      </c>
      <c r="D10" s="49">
        <v>1</v>
      </c>
      <c r="E10" s="50">
        <f>C10</f>
        <v>49</v>
      </c>
    </row>
    <row r="11" spans="1:5" ht="13.5" thickTop="1" thickBot="1" x14ac:dyDescent="0.3">
      <c r="A11" s="45">
        <f>[2]Orçamento!B11</f>
        <v>2</v>
      </c>
      <c r="B11" s="46" t="str">
        <f>ORÇAMENTO!F14</f>
        <v>REVESTIMENTOS</v>
      </c>
      <c r="C11" s="58"/>
      <c r="D11" s="59"/>
      <c r="E11" s="60"/>
    </row>
    <row r="12" spans="1:5" ht="45" customHeight="1" thickTop="1" thickBot="1" x14ac:dyDescent="0.3">
      <c r="A12" s="47" t="str">
        <f>ORÇAMENTO!B15</f>
        <v>2.1</v>
      </c>
      <c r="B12" s="51" t="str">
        <f>ORÇAMENTO!F15</f>
        <v>REVESTIMENTO CERÂMICO PARA PAREDES INTERNAS COM PLACAS TIPO ESMALTADA EXTRA  DE DIMENSÕES 33X45 CM APLICADAS EM AMBIENTES DE ÁREA MENOR QUE 5 M² NA ALTURA INTEIRA DAS PAREDES. AF_06/2014</v>
      </c>
      <c r="C12" s="50">
        <f>ORÇAMENTO!M15</f>
        <v>640.25</v>
      </c>
      <c r="D12" s="49">
        <v>1</v>
      </c>
      <c r="E12" s="50">
        <f t="shared" ref="E12" si="1">C12</f>
        <v>640.25</v>
      </c>
    </row>
    <row r="13" spans="1:5" ht="13.5" thickTop="1" thickBot="1" x14ac:dyDescent="0.3">
      <c r="A13" s="53">
        <v>3</v>
      </c>
      <c r="B13" s="54" t="str">
        <f>ORÇAMENTO!F17</f>
        <v>ESQUADRIAS</v>
      </c>
      <c r="C13" s="58"/>
      <c r="D13" s="59"/>
      <c r="E13" s="60"/>
    </row>
    <row r="14" spans="1:5" ht="45" customHeight="1" thickTop="1" thickBot="1" x14ac:dyDescent="0.3">
      <c r="A14" s="52" t="s">
        <v>49</v>
      </c>
      <c r="B14" s="51" t="str">
        <f>ORÇAMENTO!F18</f>
        <v>PORTA DE MADEIRA FRISADA, SEMI-OCA (LEVE OU MÉDIA), 60X210CM, ESPESSURA DE 3CM, INCLUSO DOBRADIÇAS - FORNECIMENTO E INSTALAÇÃO. AF_12/2019</v>
      </c>
      <c r="C14" s="50">
        <f>ORÇAMENTO!M18</f>
        <v>1015.12</v>
      </c>
      <c r="D14" s="49">
        <v>1</v>
      </c>
      <c r="E14" s="55">
        <f>C14</f>
        <v>1015.12</v>
      </c>
    </row>
    <row r="15" spans="1:5" ht="13.5" thickTop="1" thickBot="1" x14ac:dyDescent="0.3">
      <c r="A15" s="53">
        <v>4</v>
      </c>
      <c r="B15" s="54" t="str">
        <f>ORÇAMENTO!F20</f>
        <v>PINTURA</v>
      </c>
      <c r="C15" s="58"/>
      <c r="D15" s="72"/>
      <c r="E15" s="73"/>
    </row>
    <row r="16" spans="1:5" ht="30" customHeight="1" thickTop="1" thickBot="1" x14ac:dyDescent="0.3">
      <c r="A16" s="52" t="str">
        <f>ORÇAMENTO!B21</f>
        <v>4.1</v>
      </c>
      <c r="B16" s="51" t="str">
        <f>ORÇAMENTO!F21</f>
        <v>PINTURA FUNDO NIVELADOR ALQUÍDICO BRANCO EM MADEIRA. AF_01/2021</v>
      </c>
      <c r="C16" s="50">
        <f>ORÇAMENTO!M21</f>
        <v>193.38</v>
      </c>
      <c r="D16" s="49">
        <v>1</v>
      </c>
      <c r="E16" s="55">
        <f>C16</f>
        <v>193.38</v>
      </c>
    </row>
    <row r="17" spans="1:5" ht="30" customHeight="1" thickTop="1" thickBot="1" x14ac:dyDescent="0.3">
      <c r="A17" s="52" t="str">
        <f>ORÇAMENTO!B22</f>
        <v>4.2</v>
      </c>
      <c r="B17" s="51" t="str">
        <f>ORÇAMENTO!F22</f>
        <v>PINTURA TINTA DE ACABAMENTO (PIGMENTADA) ESMALTE SINTÉTICO FOSCO EM MADEIRA, 2 DEMÃOS. AF_01/2021</v>
      </c>
      <c r="C17" s="50">
        <f>ORÇAMENTO!M22</f>
        <v>86.53</v>
      </c>
      <c r="D17" s="49">
        <v>1</v>
      </c>
      <c r="E17" s="55">
        <f>C17</f>
        <v>86.53</v>
      </c>
    </row>
    <row r="18" spans="1:5" ht="13.5" thickTop="1" thickBot="1" x14ac:dyDescent="0.3">
      <c r="A18" s="53">
        <v>5</v>
      </c>
      <c r="B18" s="54" t="str">
        <f>ORÇAMENTO!F24</f>
        <v>EQUIPAMENTOS SANITÁRIOS</v>
      </c>
      <c r="C18" s="58"/>
      <c r="D18" s="72"/>
      <c r="E18" s="73"/>
    </row>
    <row r="19" spans="1:5" ht="45" customHeight="1" thickTop="1" thickBot="1" x14ac:dyDescent="0.3">
      <c r="A19" s="52" t="str">
        <f>ORÇAMENTO!B25</f>
        <v>5.1</v>
      </c>
      <c r="B19" s="51" t="str">
        <f>ORÇAMENTO!F25</f>
        <v>LAVATÓRIO LOUÇA BRANCA COM COLUNA, *44 X 35,5* CM, PADRÃO POPULAR, INCLUSO SIFÃO FLEXÍVEL EM PVC, VÁLVULA E ENGATE FLEXÍVEL 30CM EM PLÁSTICO E COM TORNEIRA CROMADA PADRÃO POPULAR - FORNECIMENTO E INSTALAÇÃO. AF_01/2020</v>
      </c>
      <c r="C19" s="50">
        <f>ORÇAMENTO!M25</f>
        <v>1101.6199999999999</v>
      </c>
      <c r="D19" s="49">
        <v>1</v>
      </c>
      <c r="E19" s="55">
        <f>C19</f>
        <v>1101.6199999999999</v>
      </c>
    </row>
    <row r="20" spans="1:5" ht="30" customHeight="1" thickTop="1" thickBot="1" x14ac:dyDescent="0.3">
      <c r="A20" s="52" t="str">
        <f>ORÇAMENTO!B26</f>
        <v>5.2</v>
      </c>
      <c r="B20" s="51" t="str">
        <f>ORÇAMENTO!F26</f>
        <v>VASO SANITARIO SIFONADO CONVENCIONAL COM  LOUÇA BRANCA  COM CAIXA PLÁSTICA - FORNECIMENTO E INSTALAÇÃO</v>
      </c>
      <c r="C20" s="50">
        <f>ORÇAMENTO!M26</f>
        <v>888.12</v>
      </c>
      <c r="D20" s="49">
        <v>1</v>
      </c>
      <c r="E20" s="55">
        <f>C20</f>
        <v>888.12</v>
      </c>
    </row>
    <row r="21" spans="1:5" ht="13.5" thickTop="1" thickBot="1" x14ac:dyDescent="0.3">
      <c r="A21" s="53">
        <v>6</v>
      </c>
      <c r="B21" s="54" t="str">
        <f>ORÇAMENTO!F28</f>
        <v>ACESSÓRIOS</v>
      </c>
      <c r="C21" s="58"/>
      <c r="D21" s="72"/>
      <c r="E21" s="73"/>
    </row>
    <row r="22" spans="1:5" ht="30" customHeight="1" thickTop="1" thickBot="1" x14ac:dyDescent="0.3">
      <c r="A22" s="52" t="str">
        <f>ORÇAMENTO!B29</f>
        <v>6.1</v>
      </c>
      <c r="B22" s="51" t="str">
        <f>ORÇAMENTO!F29</f>
        <v>FECHADURA DE EMBUTIR PARA PORTAS INTERNAS, COMPLETA, ACABAMENTO PADRÃO MÉDIO, COM EXECUÇÃO DE FURO - FORNECIMENTO E INSTALAÇÃO. AF_12/2019</v>
      </c>
      <c r="C22" s="50">
        <f>ORÇAMENTO!M29</f>
        <v>386.88</v>
      </c>
      <c r="D22" s="49">
        <v>1</v>
      </c>
      <c r="E22" s="55">
        <f>C22</f>
        <v>386.88</v>
      </c>
    </row>
    <row r="23" spans="1:5" ht="13.5" thickTop="1" thickBot="1" x14ac:dyDescent="0.3">
      <c r="A23" s="45">
        <v>7</v>
      </c>
      <c r="B23" s="46" t="str">
        <f>ORÇAMENTO!F31</f>
        <v>SERVIÇOS FINAIS</v>
      </c>
      <c r="C23" s="59"/>
      <c r="D23" s="72"/>
      <c r="E23" s="73"/>
    </row>
    <row r="24" spans="1:5" ht="15" customHeight="1" thickTop="1" thickBot="1" x14ac:dyDescent="0.3">
      <c r="A24" s="52" t="str">
        <f>ORÇAMENTO!B32</f>
        <v>7.1</v>
      </c>
      <c r="B24" s="51" t="str">
        <f>ORÇAMENTO!F32</f>
        <v>LIMPEZA DE CONTRAPISO COM VASSOURA A SECO. AF_04/2019</v>
      </c>
      <c r="C24" s="50">
        <f>ORÇAMENTO!M32</f>
        <v>73.2</v>
      </c>
      <c r="D24" s="49">
        <v>1</v>
      </c>
      <c r="E24" s="55">
        <f>C24</f>
        <v>73.2</v>
      </c>
    </row>
    <row r="25" spans="1:5" ht="13.5" thickTop="1" thickBot="1" x14ac:dyDescent="0.3">
      <c r="A25" s="61"/>
      <c r="B25" s="69" t="s">
        <v>73</v>
      </c>
      <c r="C25" s="62">
        <f>ORÇAMENTO!M34</f>
        <v>4998.74</v>
      </c>
      <c r="D25" s="63"/>
      <c r="E25" s="64"/>
    </row>
    <row r="26" spans="1:5" ht="13.5" thickTop="1" thickBot="1" x14ac:dyDescent="0.3">
      <c r="A26" s="65" t="s">
        <v>74</v>
      </c>
      <c r="B26" s="70" t="s">
        <v>75</v>
      </c>
      <c r="C26" s="66"/>
      <c r="D26" s="67">
        <f>((E26*100)/C25)/100</f>
        <v>1</v>
      </c>
      <c r="E26" s="68">
        <f>SUM(E6:E24)</f>
        <v>4998.74</v>
      </c>
    </row>
    <row r="27" spans="1:5" ht="12.75" thickTop="1" x14ac:dyDescent="0.25"/>
  </sheetData>
  <mergeCells count="7">
    <mergeCell ref="A1:E1"/>
    <mergeCell ref="A2:E2"/>
    <mergeCell ref="A3:E3"/>
    <mergeCell ref="A4:A5"/>
    <mergeCell ref="B4:B5"/>
    <mergeCell ref="D4:D5"/>
    <mergeCell ref="E4:E5"/>
  </mergeCells>
  <pageMargins left="0.51181102362204722" right="0.51181102362204722" top="0.78740157480314965" bottom="0.78740157480314965" header="0.31496062992125984" footer="0.31496062992125984"/>
  <pageSetup paperSize="9" scale="6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Leonardelli</dc:creator>
  <cp:lastModifiedBy>Cristiane Oliveira</cp:lastModifiedBy>
  <cp:lastPrinted>2022-11-01T14:55:41Z</cp:lastPrinted>
  <dcterms:created xsi:type="dcterms:W3CDTF">2021-10-07T11:54:43Z</dcterms:created>
  <dcterms:modified xsi:type="dcterms:W3CDTF">2022-12-22T13:17:40Z</dcterms:modified>
</cp:coreProperties>
</file>